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:\j1CONTABILITA'\°°°°° DENUNCE\Proventi da P.A. da pubbl. entro 28-02\Anno 2023\"/>
    </mc:Choice>
  </mc:AlternateContent>
  <xr:revisionPtr revIDLastSave="0" documentId="13_ncr:1_{AC5D930E-5173-4D65-B3AE-A65364619F3C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Foglio1" sheetId="1" r:id="rId1"/>
  </sheets>
  <definedNames>
    <definedName name="_xlnm.Print_Area" localSheetId="0">Foglio1!$A$1:$E$304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1" l="1"/>
  <c r="E284" i="1"/>
  <c r="E274" i="1"/>
  <c r="E272" i="1"/>
  <c r="E249" i="1"/>
  <c r="E241" i="1"/>
  <c r="E238" i="1"/>
  <c r="E223" i="1"/>
  <c r="E199" i="1"/>
  <c r="E180" i="1"/>
  <c r="E163" i="1"/>
  <c r="E149" i="1"/>
  <c r="E144" i="1"/>
  <c r="E37" i="1"/>
  <c r="E34" i="1"/>
  <c r="E302" i="1"/>
  <c r="E220" i="1"/>
  <c r="E206" i="1"/>
  <c r="E176" i="1"/>
  <c r="E152" i="1"/>
  <c r="E146" i="1"/>
  <c r="E133" i="1"/>
  <c r="E107" i="1"/>
  <c r="E21" i="1"/>
  <c r="E263" i="1"/>
  <c r="E186" i="1"/>
  <c r="E124" i="1"/>
  <c r="E25" i="1"/>
  <c r="E23" i="1"/>
  <c r="E296" i="1"/>
  <c r="E78" i="1"/>
  <c r="E235" i="1" l="1"/>
  <c r="E76" i="1"/>
  <c r="E304" i="1" l="1"/>
</calcChain>
</file>

<file path=xl/sharedStrings.xml><?xml version="1.0" encoding="utf-8"?>
<sst xmlns="http://schemas.openxmlformats.org/spreadsheetml/2006/main" count="124" uniqueCount="57">
  <si>
    <t>SOGGETTO RICEVENTE FONDAZIONE R.S.A. "GARIBALDI-POGLIANI" ONLUS - C.F. 81002570133</t>
  </si>
  <si>
    <t>Soggetto Erogante</t>
  </si>
  <si>
    <t>Tipologia contributo</t>
  </si>
  <si>
    <t>Data incasso</t>
  </si>
  <si>
    <t>Importo</t>
  </si>
  <si>
    <t xml:space="preserve">ATS INSUBRIA                                                                              </t>
  </si>
  <si>
    <t>totale  &gt;</t>
  </si>
  <si>
    <t>totale &gt;</t>
  </si>
  <si>
    <t xml:space="preserve">COMUNE DI CANTU' </t>
  </si>
  <si>
    <t>CONTRIBUTO PER RICOVERO DISABILI</t>
  </si>
  <si>
    <t>CONTRIBUTO PER RICOVERO INABILI</t>
  </si>
  <si>
    <t>COMUNE DI NOVEDRATE</t>
  </si>
  <si>
    <t>COMUNE DI MONTORFANO</t>
  </si>
  <si>
    <t>COMUNE DI MILANO</t>
  </si>
  <si>
    <t>INAIL</t>
  </si>
  <si>
    <t>MINISTERO DEL LAVORO E DELLE POLITICHE SOCIALI</t>
  </si>
  <si>
    <t>COMUNE DI CUCCIAGO</t>
  </si>
  <si>
    <t xml:space="preserve"> </t>
  </si>
  <si>
    <t>CONTRIBUTI REGIONALI R.S.A./C.D.I./A.D.I.</t>
  </si>
  <si>
    <t>INTEGRAZIONE RETTE DEGENZA R.S.A.</t>
  </si>
  <si>
    <r>
      <rPr>
        <b/>
        <sz val="12"/>
        <color theme="1"/>
        <rFont val="Calibri"/>
        <family val="2"/>
        <scheme val="minor"/>
      </rPr>
      <t>EROGAZIONI DALLA PUBBLICA AMMINISTRAZIONE (Legge 4/08/17 n.124-art.1 c. 125-129)</t>
    </r>
    <r>
      <rPr>
        <b/>
        <sz val="14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</t>
    </r>
  </si>
  <si>
    <t>COMUNE DI CARIMATE</t>
  </si>
  <si>
    <t>LIQUIDAZIONE SPESA RETTE DEGENZA R.S.A.</t>
  </si>
  <si>
    <t>COMUNE DI LIPOMO</t>
  </si>
  <si>
    <t>INTEGRAZIONE RETTE COMUNITA' ALLOGGIO</t>
  </si>
  <si>
    <t>COMUNE DI ALZATE BRIANZA</t>
  </si>
  <si>
    <t>COMUNE DI CAPIAGO INTIMIANO</t>
  </si>
  <si>
    <t>INTEGRAZIONE RETTE COMUNITA' ALLOGGIO/C.D.I.</t>
  </si>
  <si>
    <t>COMUNE DI SENNA COMASCO</t>
  </si>
  <si>
    <t>COMUNE DI VEDUGGIO CON COLZANO</t>
  </si>
  <si>
    <t>COMUNE DI COMO</t>
  </si>
  <si>
    <t>COMUNE DI CASTELMARTE</t>
  </si>
  <si>
    <t>INTEGRAZIONE RETTE COMUNITA' VIA SPARTA</t>
  </si>
  <si>
    <t>COMUNE DI MEDA</t>
  </si>
  <si>
    <t>INTEGRAZIONE RETTE RSA VIA SPARTA</t>
  </si>
  <si>
    <t>COMUNE DI MONZA</t>
  </si>
  <si>
    <t>ANNO 2023</t>
  </si>
  <si>
    <t>FATTURA POSTI SOLLIEVO NON OCCUPATI ANNO 2022</t>
  </si>
  <si>
    <t>RETTE DISABILI IN CONVENZIONE</t>
  </si>
  <si>
    <t xml:space="preserve">ATS INSUBRIA    </t>
  </si>
  <si>
    <t>INDENNITA' ACQUISTO DPI ANNO 2021</t>
  </si>
  <si>
    <t>INTEGRAZIONE RETTE DISABILI P.S.</t>
  </si>
  <si>
    <t>COMUNE DI CASTANO PRIMO</t>
  </si>
  <si>
    <t xml:space="preserve">RIMBORSO INFORTUNI DIPENDENTI </t>
  </si>
  <si>
    <t>COMUNE DI MARIANO COMENSE</t>
  </si>
  <si>
    <t>INTEGRAZIONE RETTE RSA VIA FOSSANO</t>
  </si>
  <si>
    <t xml:space="preserve"> CONTRIBUTO CARO ENERGIA 2022-2021</t>
  </si>
  <si>
    <t>EROGAZIONE CINQUE PER MILLE ANNO 2021</t>
  </si>
  <si>
    <t>COMUNE DI CADORAGO</t>
  </si>
  <si>
    <t>COMUNE DI CONCESIO</t>
  </si>
  <si>
    <t>COMUNE DI LENTATE SUL SEVESO</t>
  </si>
  <si>
    <t>COMUNE DI OGGIONA CON SANTO STEFANO</t>
  </si>
  <si>
    <t>COMUNE DI SAN DONATO MILANESE</t>
  </si>
  <si>
    <t>COMUNE DI SAREZZO</t>
  </si>
  <si>
    <t>COMUNE DI SEVESO</t>
  </si>
  <si>
    <t>COMUNE DI SOLARO</t>
  </si>
  <si>
    <t>COMUNE DI TURATE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</si>
</sst>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4" fontId="0" fillId="0" borderId="7" xfId="0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horizontal="right" vertical="center"/>
    </xf>
    <xf numFmtId="0" fontId="1" fillId="4" borderId="7" xfId="0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right" vertical="center"/>
    </xf>
    <xf numFmtId="2" fontId="0" fillId="0" borderId="7" xfId="0" applyNumberFormat="1" applyBorder="1" applyAlignment="1">
      <alignment horizontal="right" vertical="center"/>
    </xf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right" vertical="center"/>
    </xf>
    <xf numFmtId="14" fontId="0" fillId="0" borderId="13" xfId="0" applyNumberFormat="1" applyBorder="1" applyAlignment="1">
      <alignment horizontal="center" vertical="center" wrapText="1"/>
    </xf>
    <xf numFmtId="4" fontId="0" fillId="0" borderId="14" xfId="0" applyNumberFormat="1" applyBorder="1" applyAlignment="1">
      <alignment horizontal="right" vertical="center"/>
    </xf>
    <xf numFmtId="0" fontId="1" fillId="4" borderId="17" xfId="0" applyFont="1" applyFill="1" applyBorder="1" applyAlignment="1">
      <alignment horizontal="center" vertical="center" wrapText="1"/>
    </xf>
    <xf numFmtId="4" fontId="1" fillId="4" borderId="18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1" fillId="0" borderId="0" xfId="0" applyNumberFormat="1" applyFont="1"/>
    <xf numFmtId="0" fontId="1" fillId="4" borderId="8" xfId="0" applyFont="1" applyFill="1" applyBorder="1" applyAlignment="1">
      <alignment horizontal="center" vertical="center" wrapText="1"/>
    </xf>
    <xf numFmtId="4" fontId="1" fillId="4" borderId="8" xfId="0" applyNumberFormat="1" applyFont="1" applyFill="1" applyBorder="1" applyAlignment="1">
      <alignment horizontal="right" vertical="center"/>
    </xf>
    <xf numFmtId="14" fontId="0" fillId="0" borderId="10" xfId="0" applyNumberFormat="1" applyBorder="1" applyAlignment="1">
      <alignment horizontal="center" vertical="center" wrapText="1"/>
    </xf>
    <xf numFmtId="4" fontId="0" fillId="0" borderId="10" xfId="0" applyNumberFormat="1" applyBorder="1" applyAlignment="1">
      <alignment horizontal="right" vertical="center"/>
    </xf>
    <xf numFmtId="4" fontId="0" fillId="0" borderId="27" xfId="0" applyNumberFormat="1" applyBorder="1" applyAlignment="1">
      <alignment horizontal="right"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7"/>
  <sheetViews>
    <sheetView tabSelected="1" topLeftCell="A43" workbookViewId="0">
      <selection activeCell="E62" sqref="E62"/>
    </sheetView>
  </sheetViews>
  <sheetFormatPr defaultRowHeight="14.4" x14ac:dyDescent="0.3"/>
  <cols>
    <col min="1" max="1" width="25.88671875" customWidth="1"/>
    <col min="2" max="2" width="11.33203125" customWidth="1"/>
    <col min="3" max="3" width="14.5546875" customWidth="1"/>
    <col min="4" max="4" width="18" customWidth="1"/>
    <col min="5" max="5" width="23.6640625" customWidth="1"/>
    <col min="8" max="8" width="11.5546875" bestFit="1" customWidth="1"/>
    <col min="9" max="9" width="11.6640625" bestFit="1" customWidth="1"/>
  </cols>
  <sheetData>
    <row r="1" spans="1:5" x14ac:dyDescent="0.3">
      <c r="A1" s="29"/>
      <c r="B1" s="30"/>
      <c r="C1" s="30"/>
      <c r="D1" s="30"/>
      <c r="E1" s="31"/>
    </row>
    <row r="2" spans="1:5" ht="18" x14ac:dyDescent="0.3">
      <c r="A2" s="32" t="s">
        <v>20</v>
      </c>
      <c r="B2" s="33"/>
      <c r="C2" s="33"/>
      <c r="D2" s="33"/>
      <c r="E2" s="34"/>
    </row>
    <row r="3" spans="1:5" ht="15.6" x14ac:dyDescent="0.3">
      <c r="A3" s="35" t="s">
        <v>0</v>
      </c>
      <c r="B3" s="36"/>
      <c r="C3" s="36"/>
      <c r="D3" s="36"/>
      <c r="E3" s="37"/>
    </row>
    <row r="4" spans="1:5" ht="18" x14ac:dyDescent="0.3">
      <c r="A4" s="38" t="s">
        <v>36</v>
      </c>
      <c r="B4" s="39"/>
      <c r="C4" s="39"/>
      <c r="D4" s="39"/>
      <c r="E4" s="40"/>
    </row>
    <row r="5" spans="1:5" x14ac:dyDescent="0.3">
      <c r="A5" s="6" t="s">
        <v>1</v>
      </c>
      <c r="B5" s="41" t="s">
        <v>2</v>
      </c>
      <c r="C5" s="41"/>
      <c r="D5" s="6" t="s">
        <v>3</v>
      </c>
      <c r="E5" s="7" t="s">
        <v>4</v>
      </c>
    </row>
    <row r="6" spans="1:5" x14ac:dyDescent="0.3">
      <c r="A6" s="28" t="s">
        <v>5</v>
      </c>
      <c r="B6" s="28" t="s">
        <v>18</v>
      </c>
      <c r="C6" s="28"/>
      <c r="D6" s="1">
        <v>44959</v>
      </c>
      <c r="E6" s="2">
        <v>52827</v>
      </c>
    </row>
    <row r="7" spans="1:5" x14ac:dyDescent="0.3">
      <c r="A7" s="28"/>
      <c r="B7" s="28"/>
      <c r="C7" s="28"/>
      <c r="D7" s="1">
        <v>44959</v>
      </c>
      <c r="E7" s="2">
        <v>234674</v>
      </c>
    </row>
    <row r="8" spans="1:5" x14ac:dyDescent="0.3">
      <c r="A8" s="28"/>
      <c r="B8" s="28"/>
      <c r="C8" s="28"/>
      <c r="D8" s="1">
        <v>44981</v>
      </c>
      <c r="E8" s="2">
        <v>287501</v>
      </c>
    </row>
    <row r="9" spans="1:5" x14ac:dyDescent="0.3">
      <c r="A9" s="28"/>
      <c r="B9" s="28"/>
      <c r="C9" s="28"/>
      <c r="D9" s="1">
        <v>45014</v>
      </c>
      <c r="E9" s="2">
        <v>287501</v>
      </c>
    </row>
    <row r="10" spans="1:5" x14ac:dyDescent="0.3">
      <c r="A10" s="28"/>
      <c r="B10" s="28"/>
      <c r="C10" s="28"/>
      <c r="D10" s="1">
        <v>45037</v>
      </c>
      <c r="E10" s="2">
        <v>287501</v>
      </c>
    </row>
    <row r="11" spans="1:5" x14ac:dyDescent="0.3">
      <c r="A11" s="28"/>
      <c r="B11" s="28"/>
      <c r="C11" s="28"/>
      <c r="D11" s="1">
        <v>45075</v>
      </c>
      <c r="E11" s="2">
        <v>287501</v>
      </c>
    </row>
    <row r="12" spans="1:5" x14ac:dyDescent="0.3">
      <c r="A12" s="28"/>
      <c r="B12" s="28"/>
      <c r="C12" s="28"/>
      <c r="D12" s="1">
        <v>45105</v>
      </c>
      <c r="E12" s="2">
        <v>287501</v>
      </c>
    </row>
    <row r="13" spans="1:5" x14ac:dyDescent="0.3">
      <c r="A13" s="28"/>
      <c r="B13" s="28"/>
      <c r="C13" s="28"/>
      <c r="D13" s="1">
        <v>45107</v>
      </c>
      <c r="E13" s="2">
        <v>364681.6</v>
      </c>
    </row>
    <row r="14" spans="1:5" x14ac:dyDescent="0.3">
      <c r="A14" s="28"/>
      <c r="B14" s="28"/>
      <c r="C14" s="28"/>
      <c r="D14" s="1">
        <v>45134</v>
      </c>
      <c r="E14" s="2">
        <v>300368</v>
      </c>
    </row>
    <row r="15" spans="1:5" x14ac:dyDescent="0.3">
      <c r="A15" s="28"/>
      <c r="B15" s="28"/>
      <c r="C15" s="28"/>
      <c r="D15" s="1">
        <v>45167</v>
      </c>
      <c r="E15" s="2">
        <v>300368</v>
      </c>
    </row>
    <row r="16" spans="1:5" x14ac:dyDescent="0.3">
      <c r="A16" s="28"/>
      <c r="B16" s="28"/>
      <c r="C16" s="28"/>
      <c r="D16" s="1">
        <v>45168</v>
      </c>
      <c r="E16" s="2">
        <v>77204</v>
      </c>
    </row>
    <row r="17" spans="1:10" x14ac:dyDescent="0.3">
      <c r="A17" s="28"/>
      <c r="B17" s="28"/>
      <c r="C17" s="28"/>
      <c r="D17" s="1">
        <v>45196</v>
      </c>
      <c r="E17" s="2">
        <v>300368</v>
      </c>
    </row>
    <row r="18" spans="1:10" x14ac:dyDescent="0.3">
      <c r="A18" s="28"/>
      <c r="B18" s="28"/>
      <c r="C18" s="28"/>
      <c r="D18" s="1">
        <v>45225</v>
      </c>
      <c r="E18" s="2">
        <v>300368</v>
      </c>
    </row>
    <row r="19" spans="1:10" x14ac:dyDescent="0.3">
      <c r="A19" s="28"/>
      <c r="B19" s="28"/>
      <c r="C19" s="28"/>
      <c r="D19" s="1">
        <v>45258</v>
      </c>
      <c r="E19" s="2">
        <v>300368</v>
      </c>
    </row>
    <row r="20" spans="1:10" x14ac:dyDescent="0.3">
      <c r="A20" s="28"/>
      <c r="B20" s="28"/>
      <c r="C20" s="28"/>
      <c r="D20" s="1">
        <v>45280</v>
      </c>
      <c r="E20" s="2">
        <v>300368</v>
      </c>
    </row>
    <row r="21" spans="1:10" x14ac:dyDescent="0.3">
      <c r="A21" s="28"/>
      <c r="B21" s="28"/>
      <c r="C21" s="28"/>
      <c r="D21" s="3" t="s">
        <v>6</v>
      </c>
      <c r="E21" s="4">
        <f>E6+E7+E8+E9+E10+E11+E12+E13+E14+E15+E16+E17+E18+E19+E20</f>
        <v>3969099.6</v>
      </c>
    </row>
    <row r="22" spans="1:10" x14ac:dyDescent="0.3">
      <c r="A22" s="19" t="s">
        <v>39</v>
      </c>
      <c r="B22" s="21" t="s">
        <v>40</v>
      </c>
      <c r="C22" s="22"/>
      <c r="D22" s="1">
        <v>45029</v>
      </c>
      <c r="E22" s="2">
        <v>19381.419999999998</v>
      </c>
    </row>
    <row r="23" spans="1:10" x14ac:dyDescent="0.3">
      <c r="A23" s="20"/>
      <c r="B23" s="23"/>
      <c r="C23" s="24"/>
      <c r="D23" s="3" t="s">
        <v>7</v>
      </c>
      <c r="E23" s="4">
        <f>E22</f>
        <v>19381.419999999998</v>
      </c>
    </row>
    <row r="24" spans="1:10" x14ac:dyDescent="0.3">
      <c r="A24" s="19" t="s">
        <v>39</v>
      </c>
      <c r="B24" s="21" t="s">
        <v>46</v>
      </c>
      <c r="C24" s="22"/>
      <c r="D24" s="1">
        <v>45251</v>
      </c>
      <c r="E24" s="2">
        <v>25894.58</v>
      </c>
    </row>
    <row r="25" spans="1:10" x14ac:dyDescent="0.3">
      <c r="A25" s="20"/>
      <c r="B25" s="23"/>
      <c r="C25" s="24"/>
      <c r="D25" s="3" t="s">
        <v>7</v>
      </c>
      <c r="E25" s="4">
        <f>E24</f>
        <v>25894.58</v>
      </c>
    </row>
    <row r="26" spans="1:10" ht="15" customHeight="1" x14ac:dyDescent="0.3">
      <c r="A26" s="28" t="s">
        <v>25</v>
      </c>
      <c r="B26" s="28" t="s">
        <v>32</v>
      </c>
      <c r="C26" s="28"/>
      <c r="D26" s="1">
        <v>45083</v>
      </c>
      <c r="E26" s="2">
        <v>1370</v>
      </c>
    </row>
    <row r="27" spans="1:10" x14ac:dyDescent="0.3">
      <c r="A27" s="28"/>
      <c r="B27" s="28"/>
      <c r="C27" s="28"/>
      <c r="D27" s="1">
        <v>45083</v>
      </c>
      <c r="E27" s="2">
        <v>357</v>
      </c>
    </row>
    <row r="28" spans="1:10" x14ac:dyDescent="0.3">
      <c r="A28" s="28"/>
      <c r="B28" s="28"/>
      <c r="C28" s="28"/>
      <c r="D28" s="1">
        <v>45083</v>
      </c>
      <c r="E28" s="2">
        <v>1370</v>
      </c>
    </row>
    <row r="29" spans="1:10" x14ac:dyDescent="0.3">
      <c r="A29" s="28"/>
      <c r="B29" s="28"/>
      <c r="C29" s="28"/>
      <c r="D29" s="1">
        <v>45099</v>
      </c>
      <c r="E29" s="2">
        <v>1370</v>
      </c>
    </row>
    <row r="30" spans="1:10" x14ac:dyDescent="0.3">
      <c r="A30" s="28"/>
      <c r="B30" s="28"/>
      <c r="C30" s="28"/>
      <c r="D30" s="1">
        <v>45104</v>
      </c>
      <c r="E30" s="2">
        <v>1196</v>
      </c>
      <c r="J30" t="s">
        <v>17</v>
      </c>
    </row>
    <row r="31" spans="1:10" x14ac:dyDescent="0.3">
      <c r="A31" s="28"/>
      <c r="B31" s="28"/>
      <c r="C31" s="28"/>
      <c r="D31" s="1">
        <v>45225</v>
      </c>
      <c r="E31" s="2">
        <v>5828</v>
      </c>
    </row>
    <row r="32" spans="1:10" x14ac:dyDescent="0.3">
      <c r="A32" s="28"/>
      <c r="B32" s="28"/>
      <c r="C32" s="28"/>
      <c r="D32" s="1">
        <v>45265</v>
      </c>
      <c r="E32" s="2">
        <v>1120</v>
      </c>
    </row>
    <row r="33" spans="1:5" x14ac:dyDescent="0.3">
      <c r="A33" s="28"/>
      <c r="B33" s="28"/>
      <c r="C33" s="28"/>
      <c r="D33" s="1">
        <v>45271</v>
      </c>
      <c r="E33" s="2">
        <v>1196</v>
      </c>
    </row>
    <row r="34" spans="1:5" x14ac:dyDescent="0.3">
      <c r="A34" s="28"/>
      <c r="B34" s="28"/>
      <c r="C34" s="28"/>
      <c r="D34" s="3" t="s">
        <v>7</v>
      </c>
      <c r="E34" s="4">
        <f>E26+E27+E28+E29+E31+E32+E33+E30</f>
        <v>13807</v>
      </c>
    </row>
    <row r="35" spans="1:5" x14ac:dyDescent="0.3">
      <c r="A35" s="28" t="s">
        <v>48</v>
      </c>
      <c r="B35" s="28" t="s">
        <v>34</v>
      </c>
      <c r="C35" s="28"/>
      <c r="D35" s="1">
        <v>45265</v>
      </c>
      <c r="E35" s="2">
        <v>730</v>
      </c>
    </row>
    <row r="36" spans="1:5" x14ac:dyDescent="0.3">
      <c r="A36" s="28"/>
      <c r="B36" s="28"/>
      <c r="C36" s="28"/>
      <c r="D36" s="1">
        <v>45281</v>
      </c>
      <c r="E36" s="2">
        <v>806</v>
      </c>
    </row>
    <row r="37" spans="1:5" x14ac:dyDescent="0.3">
      <c r="A37" s="28"/>
      <c r="B37" s="28"/>
      <c r="C37" s="28"/>
      <c r="D37" s="3" t="s">
        <v>7</v>
      </c>
      <c r="E37" s="4">
        <f>E35+E36</f>
        <v>1536</v>
      </c>
    </row>
    <row r="38" spans="1:5" x14ac:dyDescent="0.3">
      <c r="A38" s="28" t="s">
        <v>8</v>
      </c>
      <c r="B38" s="28" t="s">
        <v>9</v>
      </c>
      <c r="C38" s="28"/>
      <c r="D38" s="1">
        <v>44944</v>
      </c>
      <c r="E38" s="2">
        <v>150</v>
      </c>
    </row>
    <row r="39" spans="1:5" x14ac:dyDescent="0.3">
      <c r="A39" s="28"/>
      <c r="B39" s="28"/>
      <c r="C39" s="28"/>
      <c r="D39" s="1">
        <v>44944</v>
      </c>
      <c r="E39" s="5">
        <v>770</v>
      </c>
    </row>
    <row r="40" spans="1:5" x14ac:dyDescent="0.3">
      <c r="A40" s="28"/>
      <c r="B40" s="28"/>
      <c r="C40" s="28"/>
      <c r="D40" s="1">
        <v>44979</v>
      </c>
      <c r="E40" s="5">
        <v>770</v>
      </c>
    </row>
    <row r="41" spans="1:5" x14ac:dyDescent="0.3">
      <c r="A41" s="28"/>
      <c r="B41" s="28"/>
      <c r="C41" s="28"/>
      <c r="D41" s="1">
        <v>44979</v>
      </c>
      <c r="E41" s="5">
        <v>150</v>
      </c>
    </row>
    <row r="42" spans="1:5" x14ac:dyDescent="0.3">
      <c r="A42" s="28"/>
      <c r="B42" s="28"/>
      <c r="C42" s="28"/>
      <c r="D42" s="1">
        <v>45013</v>
      </c>
      <c r="E42" s="5">
        <v>770</v>
      </c>
    </row>
    <row r="43" spans="1:5" x14ac:dyDescent="0.3">
      <c r="A43" s="28"/>
      <c r="B43" s="28"/>
      <c r="C43" s="28"/>
      <c r="D43" s="1">
        <v>45013</v>
      </c>
      <c r="E43" s="5">
        <v>150</v>
      </c>
    </row>
    <row r="44" spans="1:5" x14ac:dyDescent="0.3">
      <c r="A44" s="28"/>
      <c r="B44" s="28"/>
      <c r="C44" s="28"/>
      <c r="D44" s="1">
        <v>45028</v>
      </c>
      <c r="E44" s="5">
        <v>875</v>
      </c>
    </row>
    <row r="45" spans="1:5" x14ac:dyDescent="0.3">
      <c r="A45" s="28"/>
      <c r="B45" s="28"/>
      <c r="C45" s="28"/>
      <c r="D45" s="1">
        <v>45028</v>
      </c>
      <c r="E45" s="5">
        <v>250</v>
      </c>
    </row>
    <row r="46" spans="1:5" x14ac:dyDescent="0.3">
      <c r="A46" s="28"/>
      <c r="B46" s="28"/>
      <c r="C46" s="28"/>
      <c r="D46" s="1">
        <v>45062</v>
      </c>
      <c r="E46" s="5">
        <v>875</v>
      </c>
    </row>
    <row r="47" spans="1:5" x14ac:dyDescent="0.3">
      <c r="A47" s="28"/>
      <c r="B47" s="28"/>
      <c r="C47" s="28"/>
      <c r="D47" s="1">
        <v>45062</v>
      </c>
      <c r="E47" s="5">
        <v>250</v>
      </c>
    </row>
    <row r="48" spans="1:5" x14ac:dyDescent="0.3">
      <c r="A48" s="28"/>
      <c r="B48" s="28"/>
      <c r="C48" s="28"/>
      <c r="D48" s="1">
        <v>45098</v>
      </c>
      <c r="E48" s="5">
        <v>250</v>
      </c>
    </row>
    <row r="49" spans="1:5" x14ac:dyDescent="0.3">
      <c r="A49" s="28"/>
      <c r="B49" s="28"/>
      <c r="C49" s="28"/>
      <c r="D49" s="1">
        <v>45098</v>
      </c>
      <c r="E49" s="5">
        <v>875</v>
      </c>
    </row>
    <row r="50" spans="1:5" x14ac:dyDescent="0.3">
      <c r="A50" s="28"/>
      <c r="B50" s="28"/>
      <c r="C50" s="28"/>
      <c r="D50" s="1">
        <v>45117</v>
      </c>
      <c r="E50" s="5">
        <v>3773</v>
      </c>
    </row>
    <row r="51" spans="1:5" x14ac:dyDescent="0.3">
      <c r="A51" s="28"/>
      <c r="B51" s="28"/>
      <c r="C51" s="28"/>
      <c r="D51" s="1">
        <v>45117</v>
      </c>
      <c r="E51" s="5">
        <v>250</v>
      </c>
    </row>
    <row r="52" spans="1:5" x14ac:dyDescent="0.3">
      <c r="A52" s="28"/>
      <c r="B52" s="28"/>
      <c r="C52" s="28"/>
      <c r="D52" s="1">
        <v>45152</v>
      </c>
      <c r="E52" s="5">
        <v>250</v>
      </c>
    </row>
    <row r="53" spans="1:5" x14ac:dyDescent="0.3">
      <c r="A53" s="28"/>
      <c r="B53" s="28"/>
      <c r="C53" s="28"/>
      <c r="D53" s="1">
        <v>45152</v>
      </c>
      <c r="E53" s="5">
        <v>2828</v>
      </c>
    </row>
    <row r="54" spans="1:5" x14ac:dyDescent="0.3">
      <c r="A54" s="28"/>
      <c r="B54" s="28"/>
      <c r="C54" s="28"/>
      <c r="D54" s="1">
        <v>45182</v>
      </c>
      <c r="E54" s="5">
        <v>250</v>
      </c>
    </row>
    <row r="55" spans="1:5" x14ac:dyDescent="0.3">
      <c r="A55" s="28"/>
      <c r="B55" s="28"/>
      <c r="C55" s="28"/>
      <c r="D55" s="1">
        <v>45182</v>
      </c>
      <c r="E55" s="5">
        <v>2828</v>
      </c>
    </row>
    <row r="56" spans="1:5" x14ac:dyDescent="0.3">
      <c r="A56" s="28"/>
      <c r="B56" s="28"/>
      <c r="C56" s="28"/>
      <c r="D56" s="1">
        <v>45211</v>
      </c>
      <c r="E56" s="5">
        <v>2765</v>
      </c>
    </row>
    <row r="57" spans="1:5" x14ac:dyDescent="0.3">
      <c r="A57" s="28"/>
      <c r="B57" s="28"/>
      <c r="C57" s="28"/>
      <c r="D57" s="1">
        <v>45211</v>
      </c>
      <c r="E57" s="5">
        <v>250</v>
      </c>
    </row>
    <row r="58" spans="1:5" x14ac:dyDescent="0.3">
      <c r="A58" s="28"/>
      <c r="B58" s="28"/>
      <c r="C58" s="28"/>
      <c r="D58" s="1">
        <v>45244</v>
      </c>
      <c r="E58" s="5">
        <v>250</v>
      </c>
    </row>
    <row r="59" spans="1:5" x14ac:dyDescent="0.3">
      <c r="A59" s="28"/>
      <c r="B59" s="28"/>
      <c r="C59" s="28"/>
      <c r="D59" s="1">
        <v>45244</v>
      </c>
      <c r="E59" s="5">
        <v>2828</v>
      </c>
    </row>
    <row r="60" spans="1:5" x14ac:dyDescent="0.3">
      <c r="A60" s="28"/>
      <c r="B60" s="28"/>
      <c r="C60" s="28"/>
      <c r="D60" s="1">
        <v>45265</v>
      </c>
      <c r="E60" s="5">
        <v>2290</v>
      </c>
    </row>
    <row r="61" spans="1:5" x14ac:dyDescent="0.3">
      <c r="A61" s="28"/>
      <c r="B61" s="28"/>
      <c r="C61" s="28"/>
      <c r="D61" s="3" t="s">
        <v>7</v>
      </c>
      <c r="E61" s="4">
        <f>E38+E39+E40+E41+E42+E51+E52+E43+E44+E45+E46+E47+E48+E49+E50+E54+E53+E55+E59+E60+E56+E57+E58</f>
        <v>24697</v>
      </c>
    </row>
    <row r="62" spans="1:5" x14ac:dyDescent="0.3">
      <c r="A62" s="28" t="s">
        <v>8</v>
      </c>
      <c r="B62" s="28" t="s">
        <v>10</v>
      </c>
      <c r="C62" s="28"/>
      <c r="D62" s="1">
        <v>44944</v>
      </c>
      <c r="E62" s="2">
        <v>20102.5</v>
      </c>
    </row>
    <row r="63" spans="1:5" x14ac:dyDescent="0.3">
      <c r="A63" s="28"/>
      <c r="B63" s="28"/>
      <c r="C63" s="28"/>
      <c r="D63" s="1">
        <v>44979</v>
      </c>
      <c r="E63" s="2">
        <v>4258</v>
      </c>
    </row>
    <row r="64" spans="1:5" x14ac:dyDescent="0.3">
      <c r="A64" s="28"/>
      <c r="B64" s="28"/>
      <c r="C64" s="28"/>
      <c r="D64" s="1">
        <v>44979</v>
      </c>
      <c r="E64" s="2">
        <v>10693.5</v>
      </c>
    </row>
    <row r="65" spans="1:10" x14ac:dyDescent="0.3">
      <c r="A65" s="28"/>
      <c r="B65" s="28"/>
      <c r="C65" s="28"/>
      <c r="D65" s="1">
        <v>44979</v>
      </c>
      <c r="E65" s="2">
        <v>4101</v>
      </c>
    </row>
    <row r="66" spans="1:10" x14ac:dyDescent="0.3">
      <c r="A66" s="28"/>
      <c r="B66" s="28"/>
      <c r="C66" s="28"/>
      <c r="D66" s="1">
        <v>45008</v>
      </c>
      <c r="E66" s="2">
        <v>18297.5</v>
      </c>
    </row>
    <row r="67" spans="1:10" x14ac:dyDescent="0.3">
      <c r="A67" s="28"/>
      <c r="B67" s="28"/>
      <c r="C67" s="28"/>
      <c r="D67" s="1">
        <v>45028</v>
      </c>
      <c r="E67" s="2">
        <v>18446.5</v>
      </c>
    </row>
    <row r="68" spans="1:10" x14ac:dyDescent="0.3">
      <c r="A68" s="28"/>
      <c r="B68" s="28"/>
      <c r="C68" s="28"/>
      <c r="D68" s="1">
        <v>45058</v>
      </c>
      <c r="E68" s="2">
        <v>19306.5</v>
      </c>
    </row>
    <row r="69" spans="1:10" x14ac:dyDescent="0.3">
      <c r="A69" s="28"/>
      <c r="B69" s="28"/>
      <c r="C69" s="28"/>
      <c r="D69" s="1">
        <v>45085</v>
      </c>
      <c r="E69" s="2">
        <v>19306.5</v>
      </c>
    </row>
    <row r="70" spans="1:10" x14ac:dyDescent="0.3">
      <c r="A70" s="28"/>
      <c r="B70" s="28"/>
      <c r="C70" s="28"/>
      <c r="D70" s="1">
        <v>45119</v>
      </c>
      <c r="E70" s="2">
        <v>19176.5</v>
      </c>
      <c r="J70" t="s">
        <v>17</v>
      </c>
    </row>
    <row r="71" spans="1:10" x14ac:dyDescent="0.3">
      <c r="A71" s="28"/>
      <c r="B71" s="28"/>
      <c r="C71" s="28"/>
      <c r="D71" s="1">
        <v>45148</v>
      </c>
      <c r="E71" s="2">
        <v>19176.5</v>
      </c>
    </row>
    <row r="72" spans="1:10" x14ac:dyDescent="0.3">
      <c r="A72" s="28"/>
      <c r="B72" s="28"/>
      <c r="C72" s="28"/>
      <c r="D72" s="1">
        <v>45182</v>
      </c>
      <c r="E72" s="2">
        <v>18086.5</v>
      </c>
    </row>
    <row r="73" spans="1:10" x14ac:dyDescent="0.3">
      <c r="A73" s="28"/>
      <c r="B73" s="28"/>
      <c r="C73" s="28"/>
      <c r="D73" s="1">
        <v>45212</v>
      </c>
      <c r="E73" s="2">
        <v>18086.5</v>
      </c>
    </row>
    <row r="74" spans="1:10" x14ac:dyDescent="0.3">
      <c r="A74" s="28"/>
      <c r="B74" s="28"/>
      <c r="C74" s="28"/>
      <c r="D74" s="1">
        <v>45244</v>
      </c>
      <c r="E74" s="2">
        <v>17436.5</v>
      </c>
    </row>
    <row r="75" spans="1:10" x14ac:dyDescent="0.3">
      <c r="A75" s="28"/>
      <c r="B75" s="28"/>
      <c r="C75" s="28"/>
      <c r="D75" s="1">
        <v>45265</v>
      </c>
      <c r="E75" s="2">
        <v>18136.5</v>
      </c>
    </row>
    <row r="76" spans="1:10" ht="21" customHeight="1" x14ac:dyDescent="0.3">
      <c r="A76" s="28"/>
      <c r="B76" s="28"/>
      <c r="C76" s="28"/>
      <c r="D76" s="3" t="s">
        <v>7</v>
      </c>
      <c r="E76" s="4">
        <f>E62+E63+E64+E66+E65+E67+E68+E69+E70+E71+E75+E73+E72+E74</f>
        <v>224611</v>
      </c>
    </row>
    <row r="77" spans="1:10" ht="21" customHeight="1" x14ac:dyDescent="0.3">
      <c r="A77" s="19" t="s">
        <v>8</v>
      </c>
      <c r="B77" s="21" t="s">
        <v>37</v>
      </c>
      <c r="C77" s="22"/>
      <c r="D77" s="1">
        <v>44980</v>
      </c>
      <c r="E77" s="2">
        <v>1529.5</v>
      </c>
    </row>
    <row r="78" spans="1:10" ht="21" customHeight="1" thickBot="1" x14ac:dyDescent="0.35">
      <c r="A78" s="19"/>
      <c r="B78" s="21"/>
      <c r="C78" s="22"/>
      <c r="D78" s="14" t="s">
        <v>7</v>
      </c>
      <c r="E78" s="15">
        <f>E77</f>
        <v>1529.5</v>
      </c>
    </row>
    <row r="79" spans="1:10" x14ac:dyDescent="0.3">
      <c r="A79" s="47" t="s">
        <v>26</v>
      </c>
      <c r="B79" s="50" t="s">
        <v>19</v>
      </c>
      <c r="C79" s="50"/>
      <c r="D79" s="8">
        <v>44943</v>
      </c>
      <c r="E79" s="9">
        <v>1193.9100000000001</v>
      </c>
    </row>
    <row r="80" spans="1:10" x14ac:dyDescent="0.3">
      <c r="A80" s="48"/>
      <c r="B80" s="51"/>
      <c r="C80" s="51"/>
      <c r="D80" s="1">
        <v>44943</v>
      </c>
      <c r="E80" s="18">
        <v>0.52</v>
      </c>
    </row>
    <row r="81" spans="1:5" x14ac:dyDescent="0.3">
      <c r="A81" s="48"/>
      <c r="B81" s="51"/>
      <c r="C81" s="51"/>
      <c r="D81" s="1">
        <v>44973</v>
      </c>
      <c r="E81" s="18">
        <v>535.66999999999996</v>
      </c>
    </row>
    <row r="82" spans="1:5" x14ac:dyDescent="0.3">
      <c r="A82" s="48"/>
      <c r="B82" s="51"/>
      <c r="C82" s="51"/>
      <c r="D82" s="1">
        <v>44979</v>
      </c>
      <c r="E82" s="18">
        <v>1194.43</v>
      </c>
    </row>
    <row r="83" spans="1:5" x14ac:dyDescent="0.3">
      <c r="A83" s="48"/>
      <c r="B83" s="51"/>
      <c r="C83" s="51"/>
      <c r="D83" s="1">
        <v>44988</v>
      </c>
      <c r="E83" s="18">
        <v>2000</v>
      </c>
    </row>
    <row r="84" spans="1:5" x14ac:dyDescent="0.3">
      <c r="A84" s="48"/>
      <c r="B84" s="51"/>
      <c r="C84" s="51"/>
      <c r="D84" s="1">
        <v>44992</v>
      </c>
      <c r="E84" s="18">
        <v>535.66999999999996</v>
      </c>
    </row>
    <row r="85" spans="1:5" x14ac:dyDescent="0.3">
      <c r="A85" s="48"/>
      <c r="B85" s="51"/>
      <c r="C85" s="51"/>
      <c r="D85" s="1">
        <v>44999</v>
      </c>
      <c r="E85" s="18">
        <v>486.9</v>
      </c>
    </row>
    <row r="86" spans="1:5" x14ac:dyDescent="0.3">
      <c r="A86" s="48"/>
      <c r="B86" s="51"/>
      <c r="C86" s="51"/>
      <c r="D86" s="1">
        <v>44999</v>
      </c>
      <c r="E86" s="18">
        <v>1678.33</v>
      </c>
    </row>
    <row r="87" spans="1:5" x14ac:dyDescent="0.3">
      <c r="A87" s="48"/>
      <c r="B87" s="51"/>
      <c r="C87" s="51"/>
      <c r="D87" s="1">
        <v>45030</v>
      </c>
      <c r="E87" s="18">
        <v>1681.33</v>
      </c>
    </row>
    <row r="88" spans="1:5" x14ac:dyDescent="0.3">
      <c r="A88" s="48"/>
      <c r="B88" s="51"/>
      <c r="C88" s="51"/>
      <c r="D88" s="1">
        <v>45030</v>
      </c>
      <c r="E88" s="18">
        <v>535.66999999999996</v>
      </c>
    </row>
    <row r="89" spans="1:5" x14ac:dyDescent="0.3">
      <c r="A89" s="48"/>
      <c r="B89" s="51"/>
      <c r="C89" s="51"/>
      <c r="D89" s="1">
        <v>45062</v>
      </c>
      <c r="E89" s="18">
        <v>1681.33</v>
      </c>
    </row>
    <row r="90" spans="1:5" x14ac:dyDescent="0.3">
      <c r="A90" s="48"/>
      <c r="B90" s="51"/>
      <c r="C90" s="51"/>
      <c r="D90" s="1">
        <v>45062</v>
      </c>
      <c r="E90" s="18">
        <v>535.66999999999996</v>
      </c>
    </row>
    <row r="91" spans="1:5" x14ac:dyDescent="0.3">
      <c r="A91" s="48"/>
      <c r="B91" s="51"/>
      <c r="C91" s="51"/>
      <c r="D91" s="1">
        <v>45090</v>
      </c>
      <c r="E91" s="18">
        <v>535.66999999999996</v>
      </c>
    </row>
    <row r="92" spans="1:5" x14ac:dyDescent="0.3">
      <c r="A92" s="48"/>
      <c r="B92" s="51"/>
      <c r="C92" s="51"/>
      <c r="D92" s="1">
        <v>45090</v>
      </c>
      <c r="E92" s="18">
        <v>1681.33</v>
      </c>
    </row>
    <row r="93" spans="1:5" x14ac:dyDescent="0.3">
      <c r="A93" s="48"/>
      <c r="B93" s="51"/>
      <c r="C93" s="51"/>
      <c r="D93" s="1">
        <v>45103</v>
      </c>
      <c r="E93" s="18">
        <v>535.66999999999996</v>
      </c>
    </row>
    <row r="94" spans="1:5" x14ac:dyDescent="0.3">
      <c r="A94" s="48"/>
      <c r="B94" s="51"/>
      <c r="C94" s="51"/>
      <c r="D94" s="1">
        <v>45103</v>
      </c>
      <c r="E94" s="18">
        <v>1681.33</v>
      </c>
    </row>
    <row r="95" spans="1:5" x14ac:dyDescent="0.3">
      <c r="A95" s="48"/>
      <c r="B95" s="51"/>
      <c r="C95" s="51"/>
      <c r="D95" s="1">
        <v>45148</v>
      </c>
      <c r="E95" s="18">
        <v>535.66999999999996</v>
      </c>
    </row>
    <row r="96" spans="1:5" x14ac:dyDescent="0.3">
      <c r="A96" s="48"/>
      <c r="B96" s="51"/>
      <c r="C96" s="51"/>
      <c r="D96" s="1">
        <v>45148</v>
      </c>
      <c r="E96" s="18">
        <v>1681.33</v>
      </c>
    </row>
    <row r="97" spans="1:5" x14ac:dyDescent="0.3">
      <c r="A97" s="48"/>
      <c r="B97" s="51"/>
      <c r="C97" s="51"/>
      <c r="D97" s="1">
        <v>45188</v>
      </c>
      <c r="E97" s="18">
        <v>1738.67</v>
      </c>
    </row>
    <row r="98" spans="1:5" x14ac:dyDescent="0.3">
      <c r="A98" s="48"/>
      <c r="B98" s="51"/>
      <c r="C98" s="51"/>
      <c r="D98" s="1">
        <v>45188</v>
      </c>
      <c r="E98" s="18">
        <v>551.01</v>
      </c>
    </row>
    <row r="99" spans="1:5" x14ac:dyDescent="0.3">
      <c r="A99" s="48"/>
      <c r="B99" s="51"/>
      <c r="C99" s="51"/>
      <c r="D99" s="1">
        <v>45212</v>
      </c>
      <c r="E99" s="18">
        <v>1710</v>
      </c>
    </row>
    <row r="100" spans="1:5" x14ac:dyDescent="0.3">
      <c r="A100" s="48"/>
      <c r="B100" s="51"/>
      <c r="C100" s="51"/>
      <c r="D100" s="1">
        <v>45230</v>
      </c>
      <c r="E100" s="18">
        <v>543.33000000000004</v>
      </c>
    </row>
    <row r="101" spans="1:5" x14ac:dyDescent="0.3">
      <c r="A101" s="48"/>
      <c r="B101" s="51"/>
      <c r="C101" s="51"/>
      <c r="D101" s="1">
        <v>45253</v>
      </c>
      <c r="E101" s="18">
        <v>1710</v>
      </c>
    </row>
    <row r="102" spans="1:5" x14ac:dyDescent="0.3">
      <c r="A102" s="48"/>
      <c r="B102" s="51"/>
      <c r="C102" s="51"/>
      <c r="D102" s="1">
        <v>45253</v>
      </c>
      <c r="E102" s="18">
        <v>543.33000000000004</v>
      </c>
    </row>
    <row r="103" spans="1:5" x14ac:dyDescent="0.3">
      <c r="A103" s="48"/>
      <c r="B103" s="51"/>
      <c r="C103" s="51"/>
      <c r="D103" s="1">
        <v>45266</v>
      </c>
      <c r="E103" s="18">
        <v>1702</v>
      </c>
    </row>
    <row r="104" spans="1:5" x14ac:dyDescent="0.3">
      <c r="A104" s="48"/>
      <c r="B104" s="51"/>
      <c r="C104" s="51"/>
      <c r="D104" s="1">
        <v>45266</v>
      </c>
      <c r="E104" s="18">
        <v>8</v>
      </c>
    </row>
    <row r="105" spans="1:5" x14ac:dyDescent="0.3">
      <c r="A105" s="48"/>
      <c r="B105" s="51"/>
      <c r="C105" s="51"/>
      <c r="D105" s="1">
        <v>45266</v>
      </c>
      <c r="E105" s="18">
        <v>10.66</v>
      </c>
    </row>
    <row r="106" spans="1:5" x14ac:dyDescent="0.3">
      <c r="A106" s="48"/>
      <c r="B106" s="51"/>
      <c r="C106" s="51"/>
      <c r="D106" s="1">
        <v>45266</v>
      </c>
      <c r="E106" s="18">
        <v>532.66999999999996</v>
      </c>
    </row>
    <row r="107" spans="1:5" ht="15" thickBot="1" x14ac:dyDescent="0.35">
      <c r="A107" s="49"/>
      <c r="B107" s="52"/>
      <c r="C107" s="52"/>
      <c r="D107" s="10" t="s">
        <v>7</v>
      </c>
      <c r="E107" s="11">
        <f>E81+E93+E79+E80+E82+E83+E84+E92+E85+E86+E87+E88+E90+E89+E91+E94+E95+E96+E102+E106+E97+E98+E99+E100+E101+E103+E104+E105</f>
        <v>27760.1</v>
      </c>
    </row>
    <row r="108" spans="1:5" ht="15" customHeight="1" x14ac:dyDescent="0.3">
      <c r="A108" s="42" t="s">
        <v>21</v>
      </c>
      <c r="B108" s="45" t="s">
        <v>22</v>
      </c>
      <c r="C108" s="45"/>
      <c r="D108" s="8">
        <v>44943</v>
      </c>
      <c r="E108" s="9">
        <v>500</v>
      </c>
    </row>
    <row r="109" spans="1:5" ht="15" customHeight="1" x14ac:dyDescent="0.3">
      <c r="A109" s="43"/>
      <c r="B109" s="28"/>
      <c r="C109" s="28"/>
      <c r="D109" s="1">
        <v>44978</v>
      </c>
      <c r="E109" s="18">
        <v>500</v>
      </c>
    </row>
    <row r="110" spans="1:5" ht="15" customHeight="1" x14ac:dyDescent="0.3">
      <c r="A110" s="43"/>
      <c r="B110" s="28"/>
      <c r="C110" s="28"/>
      <c r="D110" s="1">
        <v>45001</v>
      </c>
      <c r="E110" s="18">
        <v>500</v>
      </c>
    </row>
    <row r="111" spans="1:5" ht="15" customHeight="1" x14ac:dyDescent="0.3">
      <c r="A111" s="43"/>
      <c r="B111" s="28"/>
      <c r="C111" s="28"/>
      <c r="D111" s="1">
        <v>45058</v>
      </c>
      <c r="E111" s="18">
        <v>500</v>
      </c>
    </row>
    <row r="112" spans="1:5" ht="15" customHeight="1" x14ac:dyDescent="0.3">
      <c r="A112" s="43"/>
      <c r="B112" s="28"/>
      <c r="C112" s="28"/>
      <c r="D112" s="1">
        <v>45058</v>
      </c>
      <c r="E112" s="18">
        <v>874.82</v>
      </c>
    </row>
    <row r="113" spans="1:5" ht="15" customHeight="1" x14ac:dyDescent="0.3">
      <c r="A113" s="43"/>
      <c r="B113" s="28"/>
      <c r="C113" s="28"/>
      <c r="D113" s="1">
        <v>45058</v>
      </c>
      <c r="E113" s="18">
        <v>2030.5</v>
      </c>
    </row>
    <row r="114" spans="1:5" ht="15" customHeight="1" x14ac:dyDescent="0.3">
      <c r="A114" s="43"/>
      <c r="B114" s="28"/>
      <c r="C114" s="28"/>
      <c r="D114" s="1">
        <v>45058</v>
      </c>
      <c r="E114" s="18">
        <v>1375.5</v>
      </c>
    </row>
    <row r="115" spans="1:5" ht="15" customHeight="1" x14ac:dyDescent="0.3">
      <c r="A115" s="43"/>
      <c r="B115" s="28"/>
      <c r="C115" s="28"/>
      <c r="D115" s="1">
        <v>45090</v>
      </c>
      <c r="E115" s="18">
        <v>705.5</v>
      </c>
    </row>
    <row r="116" spans="1:5" ht="15" customHeight="1" x14ac:dyDescent="0.3">
      <c r="A116" s="43"/>
      <c r="B116" s="28"/>
      <c r="C116" s="28"/>
      <c r="D116" s="1">
        <v>45090</v>
      </c>
      <c r="E116" s="18">
        <v>500</v>
      </c>
    </row>
    <row r="117" spans="1:5" ht="15" customHeight="1" x14ac:dyDescent="0.3">
      <c r="A117" s="43"/>
      <c r="B117" s="28"/>
      <c r="C117" s="28"/>
      <c r="D117" s="1">
        <v>45099</v>
      </c>
      <c r="E117" s="18">
        <v>500</v>
      </c>
    </row>
    <row r="118" spans="1:5" ht="15" customHeight="1" x14ac:dyDescent="0.3">
      <c r="A118" s="43"/>
      <c r="B118" s="28"/>
      <c r="C118" s="28"/>
      <c r="D118" s="1">
        <v>45160</v>
      </c>
      <c r="E118" s="18">
        <v>500</v>
      </c>
    </row>
    <row r="119" spans="1:5" ht="15" customHeight="1" x14ac:dyDescent="0.3">
      <c r="A119" s="43"/>
      <c r="B119" s="28"/>
      <c r="C119" s="28"/>
      <c r="D119" s="1">
        <v>45160</v>
      </c>
      <c r="E119" s="18">
        <v>500</v>
      </c>
    </row>
    <row r="120" spans="1:5" ht="15" customHeight="1" x14ac:dyDescent="0.3">
      <c r="A120" s="43"/>
      <c r="B120" s="28"/>
      <c r="C120" s="28"/>
      <c r="D120" s="1">
        <v>45177</v>
      </c>
      <c r="E120" s="18">
        <v>500</v>
      </c>
    </row>
    <row r="121" spans="1:5" ht="15" customHeight="1" x14ac:dyDescent="0.3">
      <c r="A121" s="43"/>
      <c r="B121" s="28"/>
      <c r="C121" s="28"/>
      <c r="D121" s="1">
        <v>45225</v>
      </c>
      <c r="E121" s="18">
        <v>500</v>
      </c>
    </row>
    <row r="122" spans="1:5" ht="15" customHeight="1" x14ac:dyDescent="0.3">
      <c r="A122" s="43"/>
      <c r="B122" s="28"/>
      <c r="C122" s="28"/>
      <c r="D122" s="1">
        <v>45260</v>
      </c>
      <c r="E122" s="18">
        <v>500</v>
      </c>
    </row>
    <row r="123" spans="1:5" x14ac:dyDescent="0.3">
      <c r="A123" s="43"/>
      <c r="B123" s="28"/>
      <c r="C123" s="28"/>
      <c r="D123" s="1">
        <v>45274</v>
      </c>
      <c r="E123" s="18">
        <v>500</v>
      </c>
    </row>
    <row r="124" spans="1:5" ht="15" thickBot="1" x14ac:dyDescent="0.35">
      <c r="A124" s="44"/>
      <c r="B124" s="46"/>
      <c r="C124" s="46"/>
      <c r="D124" s="10" t="s">
        <v>7</v>
      </c>
      <c r="E124" s="11">
        <f>E108+E123+E109+E113+E114+E121+E122+E110+E111+E112+E115+E116+E117+E118+E119+E120</f>
        <v>10986.32</v>
      </c>
    </row>
    <row r="125" spans="1:5" ht="15" customHeight="1" x14ac:dyDescent="0.3">
      <c r="A125" s="19" t="s">
        <v>42</v>
      </c>
      <c r="B125" s="21" t="s">
        <v>24</v>
      </c>
      <c r="C125" s="22"/>
      <c r="D125" s="16">
        <v>45076</v>
      </c>
      <c r="E125" s="17">
        <v>1073.33</v>
      </c>
    </row>
    <row r="126" spans="1:5" x14ac:dyDescent="0.3">
      <c r="A126" s="19"/>
      <c r="B126" s="21"/>
      <c r="C126" s="22"/>
      <c r="D126" s="1">
        <v>45104</v>
      </c>
      <c r="E126" s="2">
        <v>1225</v>
      </c>
    </row>
    <row r="127" spans="1:5" x14ac:dyDescent="0.3">
      <c r="A127" s="19"/>
      <c r="B127" s="21"/>
      <c r="C127" s="22"/>
      <c r="D127" s="1">
        <v>45126</v>
      </c>
      <c r="E127" s="2">
        <v>1150</v>
      </c>
    </row>
    <row r="128" spans="1:5" x14ac:dyDescent="0.3">
      <c r="A128" s="19"/>
      <c r="B128" s="21"/>
      <c r="C128" s="22"/>
      <c r="D128" s="1">
        <v>45173</v>
      </c>
      <c r="E128" s="2">
        <v>1151.67</v>
      </c>
    </row>
    <row r="129" spans="1:5" x14ac:dyDescent="0.3">
      <c r="A129" s="19"/>
      <c r="B129" s="21"/>
      <c r="C129" s="22"/>
      <c r="D129" s="1">
        <v>45208</v>
      </c>
      <c r="E129" s="2">
        <v>1225</v>
      </c>
    </row>
    <row r="130" spans="1:5" x14ac:dyDescent="0.3">
      <c r="A130" s="19"/>
      <c r="B130" s="21"/>
      <c r="C130" s="22"/>
      <c r="D130" s="1">
        <v>45229</v>
      </c>
      <c r="E130" s="2">
        <v>1150</v>
      </c>
    </row>
    <row r="131" spans="1:5" x14ac:dyDescent="0.3">
      <c r="A131" s="19"/>
      <c r="B131" s="21"/>
      <c r="C131" s="22"/>
      <c r="D131" s="1">
        <v>45251</v>
      </c>
      <c r="E131" s="2">
        <v>1225</v>
      </c>
    </row>
    <row r="132" spans="1:5" x14ac:dyDescent="0.3">
      <c r="A132" s="19"/>
      <c r="B132" s="21"/>
      <c r="C132" s="22"/>
      <c r="D132" s="1">
        <v>45279</v>
      </c>
      <c r="E132" s="2">
        <v>1150</v>
      </c>
    </row>
    <row r="133" spans="1:5" x14ac:dyDescent="0.3">
      <c r="A133" s="20"/>
      <c r="B133" s="23"/>
      <c r="C133" s="24"/>
      <c r="D133" s="3" t="s">
        <v>7</v>
      </c>
      <c r="E133" s="4">
        <f>E125+E132+E126+E127+E128+E130+E131+E129</f>
        <v>9350</v>
      </c>
    </row>
    <row r="134" spans="1:5" x14ac:dyDescent="0.3">
      <c r="A134" s="28" t="s">
        <v>31</v>
      </c>
      <c r="B134" s="28" t="s">
        <v>32</v>
      </c>
      <c r="C134" s="28"/>
      <c r="D134" s="1">
        <v>44981</v>
      </c>
      <c r="E134" s="2">
        <v>4453</v>
      </c>
    </row>
    <row r="135" spans="1:5" x14ac:dyDescent="0.3">
      <c r="A135" s="28"/>
      <c r="B135" s="28"/>
      <c r="C135" s="28"/>
      <c r="D135" s="1">
        <v>45027</v>
      </c>
      <c r="E135" s="2">
        <v>2356</v>
      </c>
    </row>
    <row r="136" spans="1:5" x14ac:dyDescent="0.3">
      <c r="A136" s="28"/>
      <c r="B136" s="28"/>
      <c r="C136" s="28"/>
      <c r="D136" s="1">
        <v>45077</v>
      </c>
      <c r="E136" s="2">
        <v>4636</v>
      </c>
    </row>
    <row r="137" spans="1:5" x14ac:dyDescent="0.3">
      <c r="A137" s="28"/>
      <c r="B137" s="28"/>
      <c r="C137" s="28"/>
      <c r="D137" s="1">
        <v>45086</v>
      </c>
      <c r="E137" s="2">
        <v>2280</v>
      </c>
    </row>
    <row r="138" spans="1:5" x14ac:dyDescent="0.3">
      <c r="A138" s="28"/>
      <c r="B138" s="28"/>
      <c r="C138" s="28"/>
      <c r="D138" s="1">
        <v>45121</v>
      </c>
      <c r="E138" s="2">
        <v>2356</v>
      </c>
    </row>
    <row r="139" spans="1:5" x14ac:dyDescent="0.3">
      <c r="A139" s="28"/>
      <c r="B139" s="28"/>
      <c r="C139" s="28"/>
      <c r="D139" s="1">
        <v>45162</v>
      </c>
      <c r="E139" s="2">
        <v>2356</v>
      </c>
    </row>
    <row r="140" spans="1:5" x14ac:dyDescent="0.3">
      <c r="A140" s="28"/>
      <c r="B140" s="28"/>
      <c r="C140" s="28"/>
      <c r="D140" s="1">
        <v>45197</v>
      </c>
      <c r="E140" s="2">
        <v>2280</v>
      </c>
    </row>
    <row r="141" spans="1:5" x14ac:dyDescent="0.3">
      <c r="A141" s="28"/>
      <c r="B141" s="28"/>
      <c r="C141" s="28"/>
      <c r="D141" s="1">
        <v>45225</v>
      </c>
      <c r="E141" s="2">
        <v>2356</v>
      </c>
    </row>
    <row r="142" spans="1:5" x14ac:dyDescent="0.3">
      <c r="A142" s="28"/>
      <c r="B142" s="28"/>
      <c r="C142" s="28"/>
      <c r="D142" s="1">
        <v>45261</v>
      </c>
      <c r="E142" s="2">
        <v>2280</v>
      </c>
    </row>
    <row r="143" spans="1:5" x14ac:dyDescent="0.3">
      <c r="A143" s="28"/>
      <c r="B143" s="28"/>
      <c r="C143" s="28"/>
      <c r="D143" s="1">
        <v>45287</v>
      </c>
      <c r="E143" s="2">
        <v>2356</v>
      </c>
    </row>
    <row r="144" spans="1:5" x14ac:dyDescent="0.3">
      <c r="A144" s="28"/>
      <c r="B144" s="28"/>
      <c r="C144" s="28"/>
      <c r="D144" s="3" t="s">
        <v>7</v>
      </c>
      <c r="E144" s="4">
        <f>E134+E135+E139+E142+E143+E136+E137+E138+E140+E141</f>
        <v>27709</v>
      </c>
    </row>
    <row r="145" spans="1:5" x14ac:dyDescent="0.3">
      <c r="A145" s="53" t="s">
        <v>30</v>
      </c>
      <c r="B145" s="55" t="s">
        <v>41</v>
      </c>
      <c r="C145" s="56"/>
      <c r="D145" s="8">
        <v>45072</v>
      </c>
      <c r="E145" s="9">
        <v>4481.07</v>
      </c>
    </row>
    <row r="146" spans="1:5" ht="15" thickBot="1" x14ac:dyDescent="0.35">
      <c r="A146" s="54"/>
      <c r="B146" s="57"/>
      <c r="C146" s="57"/>
      <c r="D146" s="10" t="s">
        <v>7</v>
      </c>
      <c r="E146" s="11">
        <f>E145</f>
        <v>4481.07</v>
      </c>
    </row>
    <row r="147" spans="1:5" x14ac:dyDescent="0.3">
      <c r="A147" s="28" t="s">
        <v>49</v>
      </c>
      <c r="B147" s="28" t="s">
        <v>32</v>
      </c>
      <c r="C147" s="28"/>
      <c r="D147" s="1">
        <v>45222</v>
      </c>
      <c r="E147" s="2">
        <v>3520</v>
      </c>
    </row>
    <row r="148" spans="1:5" x14ac:dyDescent="0.3">
      <c r="A148" s="28"/>
      <c r="B148" s="28"/>
      <c r="C148" s="28"/>
      <c r="D148" s="1">
        <v>45273</v>
      </c>
      <c r="E148" s="2">
        <v>2240</v>
      </c>
    </row>
    <row r="149" spans="1:5" x14ac:dyDescent="0.3">
      <c r="A149" s="28"/>
      <c r="B149" s="28"/>
      <c r="C149" s="28"/>
      <c r="D149" s="3" t="s">
        <v>7</v>
      </c>
      <c r="E149" s="4">
        <f>E147+E148</f>
        <v>5760</v>
      </c>
    </row>
    <row r="150" spans="1:5" x14ac:dyDescent="0.3">
      <c r="A150" s="28" t="s">
        <v>16</v>
      </c>
      <c r="B150" s="28" t="s">
        <v>19</v>
      </c>
      <c r="C150" s="28"/>
      <c r="D150" s="1">
        <v>45036</v>
      </c>
      <c r="E150" s="2">
        <v>208.9</v>
      </c>
    </row>
    <row r="151" spans="1:5" x14ac:dyDescent="0.3">
      <c r="A151" s="28"/>
      <c r="B151" s="28"/>
      <c r="C151" s="28"/>
      <c r="D151" s="1">
        <v>45036</v>
      </c>
      <c r="E151" s="2">
        <v>614.5</v>
      </c>
    </row>
    <row r="152" spans="1:5" x14ac:dyDescent="0.3">
      <c r="A152" s="28"/>
      <c r="B152" s="28"/>
      <c r="C152" s="28"/>
      <c r="D152" s="3" t="s">
        <v>7</v>
      </c>
      <c r="E152" s="4">
        <f>E150+E151</f>
        <v>823.4</v>
      </c>
    </row>
    <row r="153" spans="1:5" x14ac:dyDescent="0.3">
      <c r="A153" s="28" t="s">
        <v>50</v>
      </c>
      <c r="B153" s="28" t="s">
        <v>32</v>
      </c>
      <c r="C153" s="28"/>
      <c r="D153" s="1">
        <v>45019</v>
      </c>
      <c r="E153" s="2">
        <v>1900</v>
      </c>
    </row>
    <row r="154" spans="1:5" x14ac:dyDescent="0.3">
      <c r="A154" s="28"/>
      <c r="B154" s="28"/>
      <c r="C154" s="28"/>
      <c r="D154" s="1">
        <v>45029</v>
      </c>
      <c r="E154" s="2">
        <v>1900</v>
      </c>
    </row>
    <row r="155" spans="1:5" x14ac:dyDescent="0.3">
      <c r="A155" s="28"/>
      <c r="B155" s="28"/>
      <c r="C155" s="28"/>
      <c r="D155" s="1">
        <v>45070</v>
      </c>
      <c r="E155" s="2">
        <v>1900</v>
      </c>
    </row>
    <row r="156" spans="1:5" x14ac:dyDescent="0.3">
      <c r="A156" s="28"/>
      <c r="B156" s="28"/>
      <c r="C156" s="28"/>
      <c r="D156" s="1">
        <v>45086</v>
      </c>
      <c r="E156" s="2">
        <v>1900</v>
      </c>
    </row>
    <row r="157" spans="1:5" x14ac:dyDescent="0.3">
      <c r="A157" s="28"/>
      <c r="B157" s="28"/>
      <c r="C157" s="28"/>
      <c r="D157" s="1">
        <v>45118</v>
      </c>
      <c r="E157" s="2">
        <v>1900</v>
      </c>
    </row>
    <row r="158" spans="1:5" x14ac:dyDescent="0.3">
      <c r="A158" s="28"/>
      <c r="B158" s="28"/>
      <c r="C158" s="28"/>
      <c r="D158" s="1">
        <v>45149</v>
      </c>
      <c r="E158" s="2">
        <v>1900</v>
      </c>
    </row>
    <row r="159" spans="1:5" x14ac:dyDescent="0.3">
      <c r="A159" s="28"/>
      <c r="B159" s="28"/>
      <c r="C159" s="28"/>
      <c r="D159" s="1">
        <v>45190</v>
      </c>
      <c r="E159" s="2">
        <v>1900</v>
      </c>
    </row>
    <row r="160" spans="1:5" x14ac:dyDescent="0.3">
      <c r="A160" s="28"/>
      <c r="B160" s="28"/>
      <c r="C160" s="28"/>
      <c r="D160" s="1">
        <v>45215</v>
      </c>
      <c r="E160" s="2">
        <v>1900</v>
      </c>
    </row>
    <row r="161" spans="1:5" x14ac:dyDescent="0.3">
      <c r="A161" s="28"/>
      <c r="B161" s="28"/>
      <c r="C161" s="28"/>
      <c r="D161" s="1">
        <v>45259</v>
      </c>
      <c r="E161" s="2">
        <v>1900</v>
      </c>
    </row>
    <row r="162" spans="1:5" x14ac:dyDescent="0.3">
      <c r="A162" s="28"/>
      <c r="B162" s="28"/>
      <c r="C162" s="28"/>
      <c r="D162" s="1">
        <v>45272</v>
      </c>
      <c r="E162" s="2">
        <v>1900</v>
      </c>
    </row>
    <row r="163" spans="1:5" x14ac:dyDescent="0.3">
      <c r="A163" s="28"/>
      <c r="B163" s="28"/>
      <c r="C163" s="28"/>
      <c r="D163" s="3" t="s">
        <v>7</v>
      </c>
      <c r="E163" s="4">
        <f>E153+E160+E154+E155+E156+E158+E159+E161+E162+E157</f>
        <v>19000</v>
      </c>
    </row>
    <row r="164" spans="1:5" x14ac:dyDescent="0.3">
      <c r="A164" s="28" t="s">
        <v>23</v>
      </c>
      <c r="B164" s="28" t="s">
        <v>24</v>
      </c>
      <c r="C164" s="28"/>
      <c r="D164" s="1">
        <v>44959</v>
      </c>
      <c r="E164" s="2">
        <v>1569.53</v>
      </c>
    </row>
    <row r="165" spans="1:5" x14ac:dyDescent="0.3">
      <c r="A165" s="28"/>
      <c r="B165" s="28"/>
      <c r="C165" s="28"/>
      <c r="D165" s="1">
        <v>44970</v>
      </c>
      <c r="E165" s="2">
        <v>1697.92</v>
      </c>
    </row>
    <row r="166" spans="1:5" x14ac:dyDescent="0.3">
      <c r="A166" s="28"/>
      <c r="B166" s="28"/>
      <c r="C166" s="28"/>
      <c r="D166" s="1">
        <v>45008</v>
      </c>
      <c r="E166" s="2">
        <v>1879.84</v>
      </c>
    </row>
    <row r="167" spans="1:5" x14ac:dyDescent="0.3">
      <c r="A167" s="28"/>
      <c r="B167" s="28"/>
      <c r="C167" s="28"/>
      <c r="D167" s="1">
        <v>45028</v>
      </c>
      <c r="E167" s="2">
        <v>1819.2</v>
      </c>
    </row>
    <row r="168" spans="1:5" x14ac:dyDescent="0.3">
      <c r="A168" s="28"/>
      <c r="B168" s="28"/>
      <c r="C168" s="28"/>
      <c r="D168" s="1">
        <v>45061</v>
      </c>
      <c r="E168" s="2">
        <v>1879.84</v>
      </c>
    </row>
    <row r="169" spans="1:5" x14ac:dyDescent="0.3">
      <c r="A169" s="28"/>
      <c r="B169" s="28"/>
      <c r="C169" s="28"/>
      <c r="D169" s="1">
        <v>45089</v>
      </c>
      <c r="E169" s="2">
        <v>1819.2</v>
      </c>
    </row>
    <row r="170" spans="1:5" x14ac:dyDescent="0.3">
      <c r="A170" s="28"/>
      <c r="B170" s="28"/>
      <c r="C170" s="28"/>
      <c r="D170" s="1">
        <v>45124</v>
      </c>
      <c r="E170" s="2">
        <v>1879.84</v>
      </c>
    </row>
    <row r="171" spans="1:5" x14ac:dyDescent="0.3">
      <c r="A171" s="28"/>
      <c r="B171" s="28"/>
      <c r="C171" s="28"/>
      <c r="D171" s="1">
        <v>45169</v>
      </c>
      <c r="E171" s="2">
        <v>1879.84</v>
      </c>
    </row>
    <row r="172" spans="1:5" x14ac:dyDescent="0.3">
      <c r="A172" s="28"/>
      <c r="B172" s="28"/>
      <c r="C172" s="28"/>
      <c r="D172" s="1">
        <v>45182</v>
      </c>
      <c r="E172" s="2">
        <v>1819.2</v>
      </c>
    </row>
    <row r="173" spans="1:5" x14ac:dyDescent="0.3">
      <c r="A173" s="28"/>
      <c r="B173" s="28"/>
      <c r="C173" s="28"/>
      <c r="D173" s="1">
        <v>45218</v>
      </c>
      <c r="E173" s="2">
        <v>1879.84</v>
      </c>
    </row>
    <row r="174" spans="1:5" x14ac:dyDescent="0.3">
      <c r="A174" s="28"/>
      <c r="B174" s="28"/>
      <c r="C174" s="28"/>
      <c r="D174" s="1">
        <v>45239</v>
      </c>
      <c r="E174" s="2">
        <v>1819.2</v>
      </c>
    </row>
    <row r="175" spans="1:5" x14ac:dyDescent="0.3">
      <c r="A175" s="28"/>
      <c r="B175" s="28"/>
      <c r="C175" s="28"/>
      <c r="D175" s="1">
        <v>45271</v>
      </c>
      <c r="E175" s="2">
        <v>1879.84</v>
      </c>
    </row>
    <row r="176" spans="1:5" x14ac:dyDescent="0.3">
      <c r="A176" s="28"/>
      <c r="B176" s="28"/>
      <c r="C176" s="28"/>
      <c r="D176" s="3" t="s">
        <v>7</v>
      </c>
      <c r="E176" s="4">
        <f>E164+E171+E165+E166+E167+E169+E170+E172+E173+E174+E168+E175</f>
        <v>21823.29</v>
      </c>
    </row>
    <row r="177" spans="1:8" x14ac:dyDescent="0.3">
      <c r="A177" s="25" t="s">
        <v>44</v>
      </c>
      <c r="B177" s="26" t="s">
        <v>34</v>
      </c>
      <c r="C177" s="27"/>
      <c r="D177" s="1">
        <v>45112</v>
      </c>
      <c r="E177" s="2">
        <v>610.5</v>
      </c>
    </row>
    <row r="178" spans="1:8" x14ac:dyDescent="0.3">
      <c r="A178" s="19"/>
      <c r="B178" s="21"/>
      <c r="C178" s="22"/>
      <c r="D178" s="1">
        <v>45112</v>
      </c>
      <c r="E178" s="2">
        <v>1109.02</v>
      </c>
      <c r="H178" t="s">
        <v>17</v>
      </c>
    </row>
    <row r="179" spans="1:8" x14ac:dyDescent="0.3">
      <c r="A179" s="19"/>
      <c r="B179" s="21"/>
      <c r="C179" s="22"/>
      <c r="D179" s="1">
        <v>45125</v>
      </c>
      <c r="E179" s="5">
        <v>302.45999999999998</v>
      </c>
    </row>
    <row r="180" spans="1:8" x14ac:dyDescent="0.3">
      <c r="A180" s="20"/>
      <c r="B180" s="23"/>
      <c r="C180" s="24"/>
      <c r="D180" s="3" t="s">
        <v>7</v>
      </c>
      <c r="E180" s="4">
        <f>E177+E178+E179</f>
        <v>2021.98</v>
      </c>
    </row>
    <row r="181" spans="1:8" x14ac:dyDescent="0.3">
      <c r="A181" s="25" t="s">
        <v>44</v>
      </c>
      <c r="B181" s="26" t="s">
        <v>45</v>
      </c>
      <c r="C181" s="27"/>
      <c r="D181" s="1">
        <v>45166</v>
      </c>
      <c r="E181" s="2">
        <v>549.45000000000005</v>
      </c>
    </row>
    <row r="182" spans="1:8" x14ac:dyDescent="0.3">
      <c r="A182" s="19"/>
      <c r="B182" s="21"/>
      <c r="C182" s="22"/>
      <c r="D182" s="1">
        <v>45183</v>
      </c>
      <c r="E182" s="2">
        <v>630.85</v>
      </c>
    </row>
    <row r="183" spans="1:8" x14ac:dyDescent="0.3">
      <c r="A183" s="19"/>
      <c r="B183" s="21"/>
      <c r="C183" s="22"/>
      <c r="D183" s="1">
        <v>45205</v>
      </c>
      <c r="E183" s="5">
        <v>610.5</v>
      </c>
    </row>
    <row r="184" spans="1:8" x14ac:dyDescent="0.3">
      <c r="A184" s="19"/>
      <c r="B184" s="21"/>
      <c r="C184" s="22"/>
      <c r="D184" s="1">
        <v>45253</v>
      </c>
      <c r="E184" s="5">
        <v>630.85</v>
      </c>
    </row>
    <row r="185" spans="1:8" x14ac:dyDescent="0.3">
      <c r="A185" s="19"/>
      <c r="B185" s="21"/>
      <c r="C185" s="22"/>
      <c r="D185" s="1">
        <v>45267</v>
      </c>
      <c r="E185" s="5">
        <v>610.5</v>
      </c>
      <c r="H185" t="s">
        <v>17</v>
      </c>
    </row>
    <row r="186" spans="1:8" x14ac:dyDescent="0.3">
      <c r="A186" s="20"/>
      <c r="B186" s="23"/>
      <c r="C186" s="24"/>
      <c r="D186" s="3" t="s">
        <v>7</v>
      </c>
      <c r="E186" s="4">
        <f>E181+E182+E183+E184+E185</f>
        <v>3032.15</v>
      </c>
    </row>
    <row r="187" spans="1:8" x14ac:dyDescent="0.3">
      <c r="A187" s="25" t="s">
        <v>33</v>
      </c>
      <c r="B187" s="26" t="s">
        <v>34</v>
      </c>
      <c r="C187" s="27"/>
      <c r="D187" s="1">
        <v>44977</v>
      </c>
      <c r="E187" s="2">
        <v>925</v>
      </c>
    </row>
    <row r="188" spans="1:8" x14ac:dyDescent="0.3">
      <c r="A188" s="19"/>
      <c r="B188" s="21"/>
      <c r="C188" s="22"/>
      <c r="D188" s="1">
        <v>44979</v>
      </c>
      <c r="E188" s="2">
        <v>839.44</v>
      </c>
    </row>
    <row r="189" spans="1:8" x14ac:dyDescent="0.3">
      <c r="A189" s="19"/>
      <c r="B189" s="21"/>
      <c r="C189" s="22"/>
      <c r="D189" s="1">
        <v>45001</v>
      </c>
      <c r="E189" s="2">
        <v>929.38</v>
      </c>
    </row>
    <row r="190" spans="1:8" x14ac:dyDescent="0.3">
      <c r="A190" s="19"/>
      <c r="B190" s="21"/>
      <c r="C190" s="22"/>
      <c r="D190" s="1">
        <v>45027</v>
      </c>
      <c r="E190" s="2">
        <v>899.4</v>
      </c>
    </row>
    <row r="191" spans="1:8" x14ac:dyDescent="0.3">
      <c r="A191" s="19"/>
      <c r="B191" s="21"/>
      <c r="C191" s="22"/>
      <c r="D191" s="1">
        <v>45068</v>
      </c>
      <c r="E191" s="2">
        <v>929.38</v>
      </c>
    </row>
    <row r="192" spans="1:8" x14ac:dyDescent="0.3">
      <c r="A192" s="19"/>
      <c r="B192" s="21"/>
      <c r="C192" s="22"/>
      <c r="D192" s="1">
        <v>45106</v>
      </c>
      <c r="E192" s="2">
        <v>899.4</v>
      </c>
    </row>
    <row r="193" spans="1:5" x14ac:dyDescent="0.3">
      <c r="A193" s="19"/>
      <c r="B193" s="21"/>
      <c r="C193" s="22"/>
      <c r="D193" s="1">
        <v>45120</v>
      </c>
      <c r="E193" s="2">
        <v>929.38</v>
      </c>
    </row>
    <row r="194" spans="1:5" x14ac:dyDescent="0.3">
      <c r="A194" s="19"/>
      <c r="B194" s="21"/>
      <c r="C194" s="22"/>
      <c r="D194" s="1">
        <v>45159</v>
      </c>
      <c r="E194" s="2">
        <v>929.38</v>
      </c>
    </row>
    <row r="195" spans="1:5" x14ac:dyDescent="0.3">
      <c r="A195" s="19"/>
      <c r="B195" s="21"/>
      <c r="C195" s="22"/>
      <c r="D195" s="1">
        <v>45177</v>
      </c>
      <c r="E195" s="2">
        <v>899.4</v>
      </c>
    </row>
    <row r="196" spans="1:5" x14ac:dyDescent="0.3">
      <c r="A196" s="19"/>
      <c r="B196" s="21"/>
      <c r="C196" s="22"/>
      <c r="D196" s="1">
        <v>45217</v>
      </c>
      <c r="E196" s="5">
        <v>929.38</v>
      </c>
    </row>
    <row r="197" spans="1:5" x14ac:dyDescent="0.3">
      <c r="A197" s="19"/>
      <c r="B197" s="21"/>
      <c r="C197" s="22"/>
      <c r="D197" s="1">
        <v>45251</v>
      </c>
      <c r="E197" s="5">
        <v>899.4</v>
      </c>
    </row>
    <row r="198" spans="1:5" x14ac:dyDescent="0.3">
      <c r="A198" s="19"/>
      <c r="B198" s="21"/>
      <c r="C198" s="22"/>
      <c r="D198" s="1">
        <v>45275</v>
      </c>
      <c r="E198" s="5">
        <v>929.38</v>
      </c>
    </row>
    <row r="199" spans="1:5" x14ac:dyDescent="0.3">
      <c r="A199" s="20"/>
      <c r="B199" s="23"/>
      <c r="C199" s="24"/>
      <c r="D199" s="3" t="s">
        <v>7</v>
      </c>
      <c r="E199" s="4">
        <f>E187+E188+E196+E197+E198+E189+E190+E191+E192+E193+E194+E195</f>
        <v>10938.319999999998</v>
      </c>
    </row>
    <row r="200" spans="1:5" x14ac:dyDescent="0.3">
      <c r="A200" s="25" t="s">
        <v>13</v>
      </c>
      <c r="B200" s="25" t="s">
        <v>38</v>
      </c>
      <c r="C200" s="25"/>
      <c r="D200" s="1">
        <v>44998</v>
      </c>
      <c r="E200" s="2">
        <v>10605.33</v>
      </c>
    </row>
    <row r="201" spans="1:5" x14ac:dyDescent="0.3">
      <c r="A201" s="19"/>
      <c r="B201" s="19"/>
      <c r="C201" s="19"/>
      <c r="D201" s="1">
        <v>45021</v>
      </c>
      <c r="E201" s="2">
        <v>9862.64</v>
      </c>
    </row>
    <row r="202" spans="1:5" x14ac:dyDescent="0.3">
      <c r="A202" s="19"/>
      <c r="B202" s="19"/>
      <c r="C202" s="19"/>
      <c r="D202" s="1">
        <v>45082</v>
      </c>
      <c r="E202" s="5">
        <v>18554.96</v>
      </c>
    </row>
    <row r="203" spans="1:5" x14ac:dyDescent="0.3">
      <c r="A203" s="19"/>
      <c r="B203" s="19"/>
      <c r="C203" s="19"/>
      <c r="D203" s="1">
        <v>45140</v>
      </c>
      <c r="E203" s="5">
        <v>16588.84</v>
      </c>
    </row>
    <row r="204" spans="1:5" x14ac:dyDescent="0.3">
      <c r="A204" s="19"/>
      <c r="B204" s="19"/>
      <c r="C204" s="19"/>
      <c r="D204" s="1">
        <v>45211</v>
      </c>
      <c r="E204" s="5">
        <v>22644.43</v>
      </c>
    </row>
    <row r="205" spans="1:5" x14ac:dyDescent="0.3">
      <c r="A205" s="19"/>
      <c r="B205" s="19"/>
      <c r="C205" s="19"/>
      <c r="D205" s="1">
        <v>45257</v>
      </c>
      <c r="E205" s="5">
        <v>22629.119999999999</v>
      </c>
    </row>
    <row r="206" spans="1:5" x14ac:dyDescent="0.3">
      <c r="A206" s="20"/>
      <c r="B206" s="20"/>
      <c r="C206" s="20"/>
      <c r="D206" s="3" t="s">
        <v>7</v>
      </c>
      <c r="E206" s="4">
        <f>E200+E201+E202+E203+E204+E205</f>
        <v>100885.32</v>
      </c>
    </row>
    <row r="207" spans="1:5" x14ac:dyDescent="0.3">
      <c r="A207" s="25" t="s">
        <v>12</v>
      </c>
      <c r="B207" s="25" t="s">
        <v>27</v>
      </c>
      <c r="C207" s="25"/>
      <c r="D207" s="1">
        <v>44953</v>
      </c>
      <c r="E207" s="2">
        <v>3510</v>
      </c>
    </row>
    <row r="208" spans="1:5" x14ac:dyDescent="0.3">
      <c r="A208" s="19"/>
      <c r="B208" s="19"/>
      <c r="C208" s="19"/>
      <c r="D208" s="1">
        <v>44964</v>
      </c>
      <c r="E208" s="2">
        <v>2670.45</v>
      </c>
    </row>
    <row r="209" spans="1:5" x14ac:dyDescent="0.3">
      <c r="A209" s="19"/>
      <c r="B209" s="19"/>
      <c r="C209" s="19"/>
      <c r="D209" s="1">
        <v>44964</v>
      </c>
      <c r="E209" s="5">
        <v>839.55</v>
      </c>
    </row>
    <row r="210" spans="1:5" x14ac:dyDescent="0.3">
      <c r="A210" s="19"/>
      <c r="B210" s="19"/>
      <c r="C210" s="19"/>
      <c r="D210" s="1">
        <v>44980</v>
      </c>
      <c r="E210" s="5">
        <v>3510</v>
      </c>
    </row>
    <row r="211" spans="1:5" x14ac:dyDescent="0.3">
      <c r="A211" s="19"/>
      <c r="B211" s="19"/>
      <c r="C211" s="19"/>
      <c r="D211" s="1">
        <v>45048</v>
      </c>
      <c r="E211" s="5">
        <v>3165</v>
      </c>
    </row>
    <row r="212" spans="1:5" x14ac:dyDescent="0.3">
      <c r="A212" s="19"/>
      <c r="B212" s="19"/>
      <c r="C212" s="19"/>
      <c r="D212" s="1">
        <v>45064</v>
      </c>
      <c r="E212" s="5">
        <v>1225</v>
      </c>
    </row>
    <row r="213" spans="1:5" x14ac:dyDescent="0.3">
      <c r="A213" s="19"/>
      <c r="B213" s="19"/>
      <c r="C213" s="19"/>
      <c r="D213" s="1">
        <v>45064</v>
      </c>
      <c r="E213" s="5">
        <v>2450</v>
      </c>
    </row>
    <row r="214" spans="1:5" x14ac:dyDescent="0.3">
      <c r="A214" s="19"/>
      <c r="B214" s="19"/>
      <c r="C214" s="19"/>
      <c r="D214" s="1">
        <v>45099</v>
      </c>
      <c r="E214" s="5">
        <v>7125</v>
      </c>
    </row>
    <row r="215" spans="1:5" x14ac:dyDescent="0.3">
      <c r="A215" s="19"/>
      <c r="B215" s="19"/>
      <c r="C215" s="19"/>
      <c r="D215" s="1">
        <v>45124</v>
      </c>
      <c r="E215" s="5">
        <v>3450</v>
      </c>
    </row>
    <row r="216" spans="1:5" x14ac:dyDescent="0.3">
      <c r="A216" s="19"/>
      <c r="B216" s="19"/>
      <c r="C216" s="19"/>
      <c r="D216" s="1">
        <v>45148</v>
      </c>
      <c r="E216" s="5">
        <v>2450</v>
      </c>
    </row>
    <row r="217" spans="1:5" x14ac:dyDescent="0.3">
      <c r="A217" s="19"/>
      <c r="B217" s="19"/>
      <c r="C217" s="19"/>
      <c r="D217" s="1">
        <v>45180</v>
      </c>
      <c r="E217" s="5">
        <v>4900</v>
      </c>
    </row>
    <row r="218" spans="1:5" x14ac:dyDescent="0.3">
      <c r="A218" s="19"/>
      <c r="B218" s="19"/>
      <c r="C218" s="19"/>
      <c r="D218" s="1">
        <v>45222</v>
      </c>
      <c r="E218" s="5">
        <v>3450</v>
      </c>
    </row>
    <row r="219" spans="1:5" x14ac:dyDescent="0.3">
      <c r="A219" s="19"/>
      <c r="B219" s="19"/>
      <c r="C219" s="19"/>
      <c r="D219" s="1">
        <v>45251</v>
      </c>
      <c r="E219" s="5">
        <v>3675</v>
      </c>
    </row>
    <row r="220" spans="1:5" x14ac:dyDescent="0.3">
      <c r="A220" s="20"/>
      <c r="B220" s="20"/>
      <c r="C220" s="20"/>
      <c r="D220" s="3" t="s">
        <v>7</v>
      </c>
      <c r="E220" s="4">
        <f>E207+E208+E209+E210+E211+E212+E213+E215+E214+E216+E217+E218+E219</f>
        <v>42420</v>
      </c>
    </row>
    <row r="221" spans="1:5" x14ac:dyDescent="0.3">
      <c r="A221" s="25" t="s">
        <v>35</v>
      </c>
      <c r="B221" s="26" t="s">
        <v>32</v>
      </c>
      <c r="C221" s="27"/>
      <c r="D221" s="1">
        <v>45149</v>
      </c>
      <c r="E221" s="2">
        <v>2080</v>
      </c>
    </row>
    <row r="222" spans="1:5" x14ac:dyDescent="0.3">
      <c r="A222" s="19"/>
      <c r="B222" s="21"/>
      <c r="C222" s="22"/>
      <c r="D222" s="1">
        <v>45163</v>
      </c>
      <c r="E222" s="2">
        <v>2480</v>
      </c>
    </row>
    <row r="223" spans="1:5" x14ac:dyDescent="0.3">
      <c r="A223" s="20"/>
      <c r="B223" s="23"/>
      <c r="C223" s="24"/>
      <c r="D223" s="3" t="s">
        <v>7</v>
      </c>
      <c r="E223" s="4">
        <f>E221+E222</f>
        <v>4560</v>
      </c>
    </row>
    <row r="224" spans="1:5" ht="15" customHeight="1" x14ac:dyDescent="0.3">
      <c r="A224" s="25" t="s">
        <v>11</v>
      </c>
      <c r="B224" s="25" t="s">
        <v>19</v>
      </c>
      <c r="C224" s="25"/>
      <c r="D224" s="1">
        <v>44943</v>
      </c>
      <c r="E224" s="2">
        <v>200</v>
      </c>
    </row>
    <row r="225" spans="1:10" x14ac:dyDescent="0.3">
      <c r="A225" s="19"/>
      <c r="B225" s="19"/>
      <c r="C225" s="19"/>
      <c r="D225" s="1">
        <v>44988</v>
      </c>
      <c r="E225" s="2">
        <v>200</v>
      </c>
    </row>
    <row r="226" spans="1:10" x14ac:dyDescent="0.3">
      <c r="A226" s="19"/>
      <c r="B226" s="19"/>
      <c r="C226" s="19"/>
      <c r="D226" s="1">
        <v>45001</v>
      </c>
      <c r="E226" s="2">
        <v>200</v>
      </c>
    </row>
    <row r="227" spans="1:10" x14ac:dyDescent="0.3">
      <c r="A227" s="19"/>
      <c r="B227" s="19"/>
      <c r="C227" s="19"/>
      <c r="D227" s="1">
        <v>45071</v>
      </c>
      <c r="E227" s="2">
        <v>400</v>
      </c>
      <c r="J227" t="s">
        <v>17</v>
      </c>
    </row>
    <row r="228" spans="1:10" x14ac:dyDescent="0.3">
      <c r="A228" s="19"/>
      <c r="B228" s="19"/>
      <c r="C228" s="19"/>
      <c r="D228" s="1">
        <v>45097</v>
      </c>
      <c r="E228" s="2">
        <v>200</v>
      </c>
    </row>
    <row r="229" spans="1:10" x14ac:dyDescent="0.3">
      <c r="A229" s="19"/>
      <c r="B229" s="19"/>
      <c r="C229" s="19"/>
      <c r="D229" s="1">
        <v>45133</v>
      </c>
      <c r="E229" s="2">
        <v>200</v>
      </c>
    </row>
    <row r="230" spans="1:10" x14ac:dyDescent="0.3">
      <c r="A230" s="19"/>
      <c r="B230" s="19"/>
      <c r="C230" s="19"/>
      <c r="D230" s="1">
        <v>45169</v>
      </c>
      <c r="E230" s="2">
        <v>200</v>
      </c>
    </row>
    <row r="231" spans="1:10" x14ac:dyDescent="0.3">
      <c r="A231" s="19"/>
      <c r="B231" s="19"/>
      <c r="C231" s="19"/>
      <c r="D231" s="1">
        <v>45181</v>
      </c>
      <c r="E231" s="2">
        <v>200</v>
      </c>
    </row>
    <row r="232" spans="1:10" x14ac:dyDescent="0.3">
      <c r="A232" s="19"/>
      <c r="B232" s="19"/>
      <c r="C232" s="19"/>
      <c r="D232" s="1">
        <v>45226</v>
      </c>
      <c r="E232" s="2">
        <v>200</v>
      </c>
    </row>
    <row r="233" spans="1:10" x14ac:dyDescent="0.3">
      <c r="A233" s="19"/>
      <c r="B233" s="19"/>
      <c r="C233" s="19"/>
      <c r="D233" s="1">
        <v>45272</v>
      </c>
      <c r="E233" s="2">
        <v>200</v>
      </c>
      <c r="H233" t="s">
        <v>17</v>
      </c>
    </row>
    <row r="234" spans="1:10" x14ac:dyDescent="0.3">
      <c r="A234" s="19"/>
      <c r="B234" s="19"/>
      <c r="C234" s="19"/>
      <c r="D234" s="1">
        <v>45282</v>
      </c>
      <c r="E234" s="2">
        <v>200</v>
      </c>
    </row>
    <row r="235" spans="1:10" x14ac:dyDescent="0.3">
      <c r="A235" s="20"/>
      <c r="B235" s="20"/>
      <c r="C235" s="20"/>
      <c r="D235" s="3" t="s">
        <v>7</v>
      </c>
      <c r="E235" s="4">
        <f>E224+E225+E226+E227+E228+E229+E230+E231+E232+E233+E234</f>
        <v>2400</v>
      </c>
    </row>
    <row r="236" spans="1:10" x14ac:dyDescent="0.3">
      <c r="A236" s="25" t="s">
        <v>51</v>
      </c>
      <c r="B236" s="26" t="s">
        <v>32</v>
      </c>
      <c r="C236" s="27"/>
      <c r="D236" s="1">
        <v>45252</v>
      </c>
      <c r="E236" s="2">
        <v>2080</v>
      </c>
    </row>
    <row r="237" spans="1:10" x14ac:dyDescent="0.3">
      <c r="A237" s="19"/>
      <c r="B237" s="21"/>
      <c r="C237" s="22"/>
      <c r="D237" s="1">
        <v>45267</v>
      </c>
      <c r="E237" s="2">
        <v>2400</v>
      </c>
    </row>
    <row r="238" spans="1:10" x14ac:dyDescent="0.3">
      <c r="A238" s="20"/>
      <c r="B238" s="23"/>
      <c r="C238" s="24"/>
      <c r="D238" s="3" t="s">
        <v>7</v>
      </c>
      <c r="E238" s="4">
        <f>E236+E237</f>
        <v>4480</v>
      </c>
    </row>
    <row r="239" spans="1:10" x14ac:dyDescent="0.3">
      <c r="A239" s="25" t="s">
        <v>52</v>
      </c>
      <c r="B239" s="26" t="s">
        <v>32</v>
      </c>
      <c r="C239" s="27"/>
      <c r="D239" s="1">
        <v>45240</v>
      </c>
      <c r="E239" s="2">
        <v>1290.97</v>
      </c>
    </row>
    <row r="240" spans="1:10" x14ac:dyDescent="0.3">
      <c r="A240" s="19"/>
      <c r="B240" s="21"/>
      <c r="C240" s="22"/>
      <c r="D240" s="1">
        <v>45265</v>
      </c>
      <c r="E240" s="2">
        <v>1380</v>
      </c>
    </row>
    <row r="241" spans="1:5" x14ac:dyDescent="0.3">
      <c r="A241" s="20"/>
      <c r="B241" s="23"/>
      <c r="C241" s="24"/>
      <c r="D241" s="3" t="s">
        <v>7</v>
      </c>
      <c r="E241" s="4">
        <f>E239+E240</f>
        <v>2670.9700000000003</v>
      </c>
    </row>
    <row r="242" spans="1:5" x14ac:dyDescent="0.3">
      <c r="A242" s="19" t="s">
        <v>53</v>
      </c>
      <c r="B242" s="19" t="s">
        <v>32</v>
      </c>
      <c r="C242" s="19"/>
      <c r="D242" s="1">
        <v>45112</v>
      </c>
      <c r="E242" s="5">
        <v>1754.81</v>
      </c>
    </row>
    <row r="243" spans="1:5" x14ac:dyDescent="0.3">
      <c r="A243" s="19"/>
      <c r="B243" s="19"/>
      <c r="C243" s="19"/>
      <c r="D243" s="1">
        <v>45142</v>
      </c>
      <c r="E243" s="5">
        <v>1754.81</v>
      </c>
    </row>
    <row r="244" spans="1:5" x14ac:dyDescent="0.3">
      <c r="A244" s="19"/>
      <c r="B244" s="19"/>
      <c r="C244" s="19"/>
      <c r="D244" s="1">
        <v>45168</v>
      </c>
      <c r="E244" s="5">
        <v>1801.47</v>
      </c>
    </row>
    <row r="245" spans="1:5" x14ac:dyDescent="0.3">
      <c r="A245" s="19"/>
      <c r="B245" s="19"/>
      <c r="C245" s="19"/>
      <c r="D245" s="1">
        <v>45205</v>
      </c>
      <c r="E245" s="5">
        <v>1708.15</v>
      </c>
    </row>
    <row r="246" spans="1:5" x14ac:dyDescent="0.3">
      <c r="A246" s="19"/>
      <c r="B246" s="19"/>
      <c r="C246" s="19"/>
      <c r="D246" s="1">
        <v>45250</v>
      </c>
      <c r="E246" s="5">
        <v>1754.81</v>
      </c>
    </row>
    <row r="247" spans="1:5" x14ac:dyDescent="0.3">
      <c r="A247" s="19"/>
      <c r="B247" s="19"/>
      <c r="C247" s="19"/>
      <c r="D247" s="1">
        <v>45251</v>
      </c>
      <c r="E247" s="5">
        <v>1754.81</v>
      </c>
    </row>
    <row r="248" spans="1:5" x14ac:dyDescent="0.3">
      <c r="A248" s="19"/>
      <c r="B248" s="19"/>
      <c r="C248" s="19"/>
      <c r="D248" s="1">
        <v>45287</v>
      </c>
      <c r="E248" s="5">
        <v>1754.81</v>
      </c>
    </row>
    <row r="249" spans="1:5" x14ac:dyDescent="0.3">
      <c r="A249" s="20"/>
      <c r="B249" s="20"/>
      <c r="C249" s="20"/>
      <c r="D249" s="3" t="s">
        <v>7</v>
      </c>
      <c r="E249" s="4">
        <f>E242+E243+E244+E245+E246+E247+E248</f>
        <v>12283.669999999998</v>
      </c>
    </row>
    <row r="250" spans="1:5" x14ac:dyDescent="0.3">
      <c r="A250" s="25" t="s">
        <v>28</v>
      </c>
      <c r="B250" s="25" t="s">
        <v>19</v>
      </c>
      <c r="C250" s="25"/>
      <c r="D250" s="1">
        <v>44936</v>
      </c>
      <c r="E250" s="2">
        <v>1060</v>
      </c>
    </row>
    <row r="251" spans="1:5" x14ac:dyDescent="0.3">
      <c r="A251" s="19"/>
      <c r="B251" s="19"/>
      <c r="C251" s="19"/>
      <c r="D251" s="1">
        <v>44956</v>
      </c>
      <c r="E251" s="2">
        <v>1122</v>
      </c>
    </row>
    <row r="252" spans="1:5" x14ac:dyDescent="0.3">
      <c r="A252" s="19"/>
      <c r="B252" s="19"/>
      <c r="C252" s="19"/>
      <c r="D252" s="1">
        <v>44994</v>
      </c>
      <c r="E252" s="5">
        <v>1153</v>
      </c>
    </row>
    <row r="253" spans="1:5" x14ac:dyDescent="0.3">
      <c r="A253" s="19"/>
      <c r="B253" s="19"/>
      <c r="C253" s="19"/>
      <c r="D253" s="1">
        <v>45037</v>
      </c>
      <c r="E253" s="5">
        <v>887.33</v>
      </c>
    </row>
    <row r="254" spans="1:5" x14ac:dyDescent="0.3">
      <c r="A254" s="19"/>
      <c r="B254" s="19"/>
      <c r="C254" s="19"/>
      <c r="D254" s="1">
        <v>45055</v>
      </c>
      <c r="E254" s="5">
        <v>1020.16</v>
      </c>
    </row>
    <row r="255" spans="1:5" x14ac:dyDescent="0.3">
      <c r="A255" s="19"/>
      <c r="B255" s="19"/>
      <c r="C255" s="19"/>
      <c r="D255" s="1">
        <v>45111</v>
      </c>
      <c r="E255" s="5">
        <v>1020.16</v>
      </c>
    </row>
    <row r="256" spans="1:5" x14ac:dyDescent="0.3">
      <c r="A256" s="19"/>
      <c r="B256" s="19"/>
      <c r="C256" s="19"/>
      <c r="D256" s="1">
        <v>45111</v>
      </c>
      <c r="E256" s="5">
        <v>1020.16</v>
      </c>
    </row>
    <row r="257" spans="1:5" x14ac:dyDescent="0.3">
      <c r="A257" s="19"/>
      <c r="B257" s="19"/>
      <c r="C257" s="19"/>
      <c r="D257" s="1">
        <v>45132</v>
      </c>
      <c r="E257" s="5">
        <v>1020.16</v>
      </c>
    </row>
    <row r="258" spans="1:5" x14ac:dyDescent="0.3">
      <c r="A258" s="19"/>
      <c r="B258" s="19"/>
      <c r="C258" s="19"/>
      <c r="D258" s="1">
        <v>45174</v>
      </c>
      <c r="E258" s="5">
        <v>1020.16</v>
      </c>
    </row>
    <row r="259" spans="1:5" x14ac:dyDescent="0.3">
      <c r="A259" s="19"/>
      <c r="B259" s="19"/>
      <c r="C259" s="19"/>
      <c r="D259" s="1">
        <v>45201</v>
      </c>
      <c r="E259" s="5">
        <v>1020.16</v>
      </c>
    </row>
    <row r="260" spans="1:5" x14ac:dyDescent="0.3">
      <c r="A260" s="19"/>
      <c r="B260" s="19"/>
      <c r="C260" s="19"/>
      <c r="D260" s="1">
        <v>45237</v>
      </c>
      <c r="E260" s="5">
        <v>1020.16</v>
      </c>
    </row>
    <row r="261" spans="1:5" x14ac:dyDescent="0.3">
      <c r="A261" s="19"/>
      <c r="B261" s="19"/>
      <c r="C261" s="19"/>
      <c r="D261" s="1">
        <v>45258</v>
      </c>
      <c r="E261" s="5">
        <v>1020.16</v>
      </c>
    </row>
    <row r="262" spans="1:5" x14ac:dyDescent="0.3">
      <c r="A262" s="19"/>
      <c r="B262" s="19"/>
      <c r="C262" s="19"/>
      <c r="D262" s="1">
        <v>45273</v>
      </c>
      <c r="E262" s="5">
        <v>1020.16</v>
      </c>
    </row>
    <row r="263" spans="1:5" x14ac:dyDescent="0.3">
      <c r="A263" s="20"/>
      <c r="B263" s="20"/>
      <c r="C263" s="20"/>
      <c r="D263" s="3" t="s">
        <v>7</v>
      </c>
      <c r="E263" s="4">
        <f>E250+E251+E252+E253+E254+E255+E262+E256+E257+E260+E258+E259+E261</f>
        <v>13403.769999999999</v>
      </c>
    </row>
    <row r="264" spans="1:5" ht="15" customHeight="1" x14ac:dyDescent="0.3">
      <c r="A264" s="25" t="s">
        <v>54</v>
      </c>
      <c r="B264" s="26" t="s">
        <v>32</v>
      </c>
      <c r="C264" s="27"/>
      <c r="D264" s="1">
        <v>45072</v>
      </c>
      <c r="E264" s="2">
        <v>905</v>
      </c>
    </row>
    <row r="265" spans="1:5" x14ac:dyDescent="0.3">
      <c r="A265" s="19"/>
      <c r="B265" s="21"/>
      <c r="C265" s="22"/>
      <c r="D265" s="1">
        <v>45085</v>
      </c>
      <c r="E265" s="2">
        <v>1594</v>
      </c>
    </row>
    <row r="266" spans="1:5" x14ac:dyDescent="0.3">
      <c r="A266" s="19"/>
      <c r="B266" s="21"/>
      <c r="C266" s="22"/>
      <c r="D266" s="1">
        <v>45105</v>
      </c>
      <c r="E266" s="2">
        <v>1647</v>
      </c>
    </row>
    <row r="267" spans="1:5" x14ac:dyDescent="0.3">
      <c r="A267" s="19"/>
      <c r="B267" s="21"/>
      <c r="C267" s="22"/>
      <c r="D267" s="1">
        <v>45145</v>
      </c>
      <c r="E267" s="2">
        <v>1780</v>
      </c>
    </row>
    <row r="268" spans="1:5" x14ac:dyDescent="0.3">
      <c r="A268" s="19"/>
      <c r="B268" s="21"/>
      <c r="C268" s="22"/>
      <c r="D268" s="1">
        <v>45173</v>
      </c>
      <c r="E268" s="2">
        <v>1780</v>
      </c>
    </row>
    <row r="269" spans="1:5" x14ac:dyDescent="0.3">
      <c r="A269" s="19"/>
      <c r="B269" s="21"/>
      <c r="C269" s="22"/>
      <c r="D269" s="1">
        <v>45202</v>
      </c>
      <c r="E269" s="2">
        <v>1700</v>
      </c>
    </row>
    <row r="270" spans="1:5" x14ac:dyDescent="0.3">
      <c r="A270" s="19"/>
      <c r="B270" s="21"/>
      <c r="C270" s="22"/>
      <c r="D270" s="1">
        <v>45250</v>
      </c>
      <c r="E270" s="2">
        <v>1780</v>
      </c>
    </row>
    <row r="271" spans="1:5" x14ac:dyDescent="0.3">
      <c r="A271" s="19"/>
      <c r="B271" s="21"/>
      <c r="C271" s="22"/>
      <c r="D271" s="1">
        <v>45271</v>
      </c>
      <c r="E271" s="2">
        <v>1700</v>
      </c>
    </row>
    <row r="272" spans="1:5" ht="15" thickBot="1" x14ac:dyDescent="0.35">
      <c r="A272" s="20"/>
      <c r="B272" s="23"/>
      <c r="C272" s="24"/>
      <c r="D272" s="3" t="s">
        <v>7</v>
      </c>
      <c r="E272" s="4">
        <f>E264+E271+E265+E266+E267+E269+E270+E268</f>
        <v>12886</v>
      </c>
    </row>
    <row r="273" spans="1:5" x14ac:dyDescent="0.3">
      <c r="A273" s="53" t="s">
        <v>55</v>
      </c>
      <c r="B273" s="55" t="s">
        <v>32</v>
      </c>
      <c r="C273" s="56"/>
      <c r="D273" s="8">
        <v>44985</v>
      </c>
      <c r="E273" s="9">
        <v>600</v>
      </c>
    </row>
    <row r="274" spans="1:5" ht="15" thickBot="1" x14ac:dyDescent="0.35">
      <c r="A274" s="54"/>
      <c r="B274" s="57"/>
      <c r="C274" s="57"/>
      <c r="D274" s="10" t="s">
        <v>7</v>
      </c>
      <c r="E274" s="11">
        <f>E273</f>
        <v>600</v>
      </c>
    </row>
    <row r="275" spans="1:5" x14ac:dyDescent="0.3">
      <c r="A275" s="25" t="s">
        <v>56</v>
      </c>
      <c r="B275" s="25" t="s">
        <v>32</v>
      </c>
      <c r="C275" s="25"/>
      <c r="D275" s="1">
        <v>45034</v>
      </c>
      <c r="E275" s="2">
        <v>2240</v>
      </c>
    </row>
    <row r="276" spans="1:5" x14ac:dyDescent="0.3">
      <c r="A276" s="19"/>
      <c r="B276" s="19"/>
      <c r="C276" s="19"/>
      <c r="D276" s="1">
        <v>45061</v>
      </c>
      <c r="E276" s="2">
        <v>2280</v>
      </c>
    </row>
    <row r="277" spans="1:5" x14ac:dyDescent="0.3">
      <c r="A277" s="19"/>
      <c r="B277" s="19"/>
      <c r="C277" s="19"/>
      <c r="D277" s="1">
        <v>45086</v>
      </c>
      <c r="E277" s="2">
        <v>2200</v>
      </c>
    </row>
    <row r="278" spans="1:5" x14ac:dyDescent="0.3">
      <c r="A278" s="19"/>
      <c r="B278" s="19"/>
      <c r="C278" s="19"/>
      <c r="D278" s="1">
        <v>45127</v>
      </c>
      <c r="E278" s="2">
        <v>2280</v>
      </c>
    </row>
    <row r="279" spans="1:5" x14ac:dyDescent="0.3">
      <c r="A279" s="19"/>
      <c r="B279" s="19"/>
      <c r="C279" s="19"/>
      <c r="D279" s="1">
        <v>45167</v>
      </c>
      <c r="E279" s="2">
        <v>2280</v>
      </c>
    </row>
    <row r="280" spans="1:5" x14ac:dyDescent="0.3">
      <c r="A280" s="19"/>
      <c r="B280" s="19"/>
      <c r="C280" s="19"/>
      <c r="D280" s="1">
        <v>45181</v>
      </c>
      <c r="E280" s="2">
        <v>2200</v>
      </c>
    </row>
    <row r="281" spans="1:5" x14ac:dyDescent="0.3">
      <c r="A281" s="19"/>
      <c r="B281" s="19"/>
      <c r="C281" s="19"/>
      <c r="D281" s="1">
        <v>45217</v>
      </c>
      <c r="E281" s="2">
        <v>2280</v>
      </c>
    </row>
    <row r="282" spans="1:5" x14ac:dyDescent="0.3">
      <c r="A282" s="19"/>
      <c r="B282" s="19"/>
      <c r="C282" s="19"/>
      <c r="D282" s="1">
        <v>45240</v>
      </c>
      <c r="E282" s="2">
        <v>2200</v>
      </c>
    </row>
    <row r="283" spans="1:5" x14ac:dyDescent="0.3">
      <c r="A283" s="19"/>
      <c r="B283" s="19"/>
      <c r="C283" s="19"/>
      <c r="D283" s="1">
        <v>45271</v>
      </c>
      <c r="E283" s="2">
        <v>2280</v>
      </c>
    </row>
    <row r="284" spans="1:5" x14ac:dyDescent="0.3">
      <c r="A284" s="20"/>
      <c r="B284" s="20"/>
      <c r="C284" s="20"/>
      <c r="D284" s="3" t="s">
        <v>7</v>
      </c>
      <c r="E284" s="4">
        <f>E275+E276+E277+E278+E279+E280+E281+E282+E283</f>
        <v>20240</v>
      </c>
    </row>
    <row r="285" spans="1:5" x14ac:dyDescent="0.3">
      <c r="A285" s="25" t="s">
        <v>29</v>
      </c>
      <c r="B285" s="25" t="s">
        <v>24</v>
      </c>
      <c r="C285" s="25"/>
      <c r="D285" s="1">
        <v>44988</v>
      </c>
      <c r="E285" s="2">
        <v>70</v>
      </c>
    </row>
    <row r="286" spans="1:5" x14ac:dyDescent="0.3">
      <c r="A286" s="19"/>
      <c r="B286" s="19"/>
      <c r="C286" s="19"/>
      <c r="D286" s="1">
        <v>44988</v>
      </c>
      <c r="E286" s="2">
        <v>1000</v>
      </c>
    </row>
    <row r="287" spans="1:5" x14ac:dyDescent="0.3">
      <c r="A287" s="19"/>
      <c r="B287" s="19"/>
      <c r="C287" s="19"/>
      <c r="D287" s="1">
        <v>44994</v>
      </c>
      <c r="E287" s="2">
        <v>5140</v>
      </c>
    </row>
    <row r="288" spans="1:5" x14ac:dyDescent="0.3">
      <c r="A288" s="19"/>
      <c r="B288" s="19"/>
      <c r="C288" s="19"/>
      <c r="D288" s="1">
        <v>44994</v>
      </c>
      <c r="E288" s="2">
        <v>1225</v>
      </c>
    </row>
    <row r="289" spans="1:9" x14ac:dyDescent="0.3">
      <c r="A289" s="19"/>
      <c r="B289" s="19"/>
      <c r="C289" s="19"/>
      <c r="D289" s="1">
        <v>45027</v>
      </c>
      <c r="E289" s="2">
        <v>1225</v>
      </c>
    </row>
    <row r="290" spans="1:9" x14ac:dyDescent="0.3">
      <c r="A290" s="19"/>
      <c r="B290" s="19"/>
      <c r="C290" s="19"/>
      <c r="D290" s="1">
        <v>45065</v>
      </c>
      <c r="E290" s="2">
        <v>1150</v>
      </c>
    </row>
    <row r="291" spans="1:9" x14ac:dyDescent="0.3">
      <c r="A291" s="19"/>
      <c r="B291" s="19"/>
      <c r="C291" s="19"/>
      <c r="D291" s="1">
        <v>45090</v>
      </c>
      <c r="E291" s="2">
        <v>1225</v>
      </c>
    </row>
    <row r="292" spans="1:9" x14ac:dyDescent="0.3">
      <c r="A292" s="19"/>
      <c r="B292" s="19"/>
      <c r="C292" s="19"/>
      <c r="D292" s="1">
        <v>45120</v>
      </c>
      <c r="E292" s="2">
        <v>1150</v>
      </c>
    </row>
    <row r="293" spans="1:9" x14ac:dyDescent="0.3">
      <c r="A293" s="19"/>
      <c r="B293" s="19"/>
      <c r="C293" s="19"/>
      <c r="D293" s="1">
        <v>45146</v>
      </c>
      <c r="E293" s="2">
        <v>1225</v>
      </c>
    </row>
    <row r="294" spans="1:9" x14ac:dyDescent="0.3">
      <c r="A294" s="19"/>
      <c r="B294" s="19"/>
      <c r="C294" s="19"/>
      <c r="D294" s="1">
        <v>45244</v>
      </c>
      <c r="E294" s="2">
        <v>3634.92</v>
      </c>
    </row>
    <row r="295" spans="1:9" x14ac:dyDescent="0.3">
      <c r="A295" s="19"/>
      <c r="B295" s="19"/>
      <c r="C295" s="19"/>
      <c r="D295" s="1">
        <v>45272</v>
      </c>
      <c r="E295" s="2">
        <v>1150</v>
      </c>
      <c r="I295" t="s">
        <v>17</v>
      </c>
    </row>
    <row r="296" spans="1:9" x14ac:dyDescent="0.3">
      <c r="A296" s="20"/>
      <c r="B296" s="20"/>
      <c r="C296" s="20"/>
      <c r="D296" s="3" t="s">
        <v>7</v>
      </c>
      <c r="E296" s="4">
        <f>E285+E286+E287+E288+E289+E290+E291+E292+E293+E294+E295</f>
        <v>18194.919999999998</v>
      </c>
    </row>
    <row r="297" spans="1:9" x14ac:dyDescent="0.3">
      <c r="A297" s="28" t="s">
        <v>14</v>
      </c>
      <c r="B297" s="28" t="s">
        <v>43</v>
      </c>
      <c r="C297" s="28"/>
      <c r="D297" s="1">
        <v>45145</v>
      </c>
      <c r="E297" s="2">
        <v>82</v>
      </c>
    </row>
    <row r="298" spans="1:9" x14ac:dyDescent="0.3">
      <c r="A298" s="28"/>
      <c r="B298" s="28"/>
      <c r="C298" s="28"/>
      <c r="D298" s="1">
        <v>45167</v>
      </c>
      <c r="E298" s="2">
        <v>484.44</v>
      </c>
    </row>
    <row r="299" spans="1:9" x14ac:dyDescent="0.3">
      <c r="A299" s="28"/>
      <c r="B299" s="28"/>
      <c r="C299" s="28"/>
      <c r="D299" s="1">
        <v>45197</v>
      </c>
      <c r="E299" s="5">
        <v>157.52000000000001</v>
      </c>
    </row>
    <row r="300" spans="1:9" x14ac:dyDescent="0.3">
      <c r="A300" s="28"/>
      <c r="B300" s="28"/>
      <c r="C300" s="28"/>
      <c r="D300" s="1">
        <v>45211</v>
      </c>
      <c r="E300" s="5">
        <v>171.64</v>
      </c>
    </row>
    <row r="301" spans="1:9" x14ac:dyDescent="0.3">
      <c r="A301" s="28"/>
      <c r="B301" s="28"/>
      <c r="C301" s="28"/>
      <c r="D301" s="1">
        <v>45233</v>
      </c>
      <c r="E301" s="5">
        <v>838.8</v>
      </c>
    </row>
    <row r="302" spans="1:9" x14ac:dyDescent="0.3">
      <c r="A302" s="28"/>
      <c r="B302" s="28"/>
      <c r="C302" s="28"/>
      <c r="D302" s="3" t="s">
        <v>7</v>
      </c>
      <c r="E302" s="4">
        <f>E297+E298+E299+E300+E301</f>
        <v>1734.4</v>
      </c>
    </row>
    <row r="303" spans="1:9" x14ac:dyDescent="0.3">
      <c r="A303" s="28" t="s">
        <v>15</v>
      </c>
      <c r="B303" s="28" t="s">
        <v>47</v>
      </c>
      <c r="C303" s="28"/>
      <c r="D303" s="1">
        <v>45272</v>
      </c>
      <c r="E303" s="2">
        <v>2337.7199999999998</v>
      </c>
    </row>
    <row r="304" spans="1:9" x14ac:dyDescent="0.3">
      <c r="A304" s="28"/>
      <c r="B304" s="28"/>
      <c r="C304" s="28"/>
      <c r="D304" s="3" t="s">
        <v>7</v>
      </c>
      <c r="E304" s="4">
        <f>E303</f>
        <v>2337.7199999999998</v>
      </c>
      <c r="H304" s="13" t="s">
        <v>17</v>
      </c>
    </row>
    <row r="305" spans="1:10" x14ac:dyDescent="0.3">
      <c r="A305" t="s">
        <v>17</v>
      </c>
      <c r="H305" s="13" t="s">
        <v>17</v>
      </c>
      <c r="I305" s="12" t="s">
        <v>17</v>
      </c>
    </row>
    <row r="306" spans="1:10" x14ac:dyDescent="0.3">
      <c r="H306" t="s">
        <v>17</v>
      </c>
      <c r="I306" s="12" t="s">
        <v>17</v>
      </c>
      <c r="J306" s="12" t="s">
        <v>17</v>
      </c>
    </row>
    <row r="307" spans="1:10" x14ac:dyDescent="0.3">
      <c r="I307" s="12" t="s">
        <v>17</v>
      </c>
    </row>
  </sheetData>
  <mergeCells count="73">
    <mergeCell ref="A273:A274"/>
    <mergeCell ref="B273:C274"/>
    <mergeCell ref="A275:A284"/>
    <mergeCell ref="B275:C284"/>
    <mergeCell ref="A239:A241"/>
    <mergeCell ref="B239:C241"/>
    <mergeCell ref="A242:A249"/>
    <mergeCell ref="B242:C249"/>
    <mergeCell ref="A264:A272"/>
    <mergeCell ref="B264:C272"/>
    <mergeCell ref="A187:A199"/>
    <mergeCell ref="B187:C199"/>
    <mergeCell ref="A221:A223"/>
    <mergeCell ref="B221:C223"/>
    <mergeCell ref="A145:A146"/>
    <mergeCell ref="B145:C146"/>
    <mergeCell ref="A150:A152"/>
    <mergeCell ref="B150:C152"/>
    <mergeCell ref="A164:A176"/>
    <mergeCell ref="B164:C176"/>
    <mergeCell ref="A147:A149"/>
    <mergeCell ref="B147:C149"/>
    <mergeCell ref="A153:A163"/>
    <mergeCell ref="B153:C163"/>
    <mergeCell ref="A108:A124"/>
    <mergeCell ref="B108:C124"/>
    <mergeCell ref="A35:A37"/>
    <mergeCell ref="A38:A61"/>
    <mergeCell ref="A79:A107"/>
    <mergeCell ref="B79:C107"/>
    <mergeCell ref="A77:A78"/>
    <mergeCell ref="B77:C78"/>
    <mergeCell ref="A62:A76"/>
    <mergeCell ref="B62:C76"/>
    <mergeCell ref="B35:C37"/>
    <mergeCell ref="B38:C61"/>
    <mergeCell ref="A24:A25"/>
    <mergeCell ref="B24:C25"/>
    <mergeCell ref="A26:A34"/>
    <mergeCell ref="B26:C34"/>
    <mergeCell ref="A1:E1"/>
    <mergeCell ref="A2:E2"/>
    <mergeCell ref="A3:E3"/>
    <mergeCell ref="A4:E4"/>
    <mergeCell ref="B5:C5"/>
    <mergeCell ref="A6:A21"/>
    <mergeCell ref="B6:C21"/>
    <mergeCell ref="A22:A23"/>
    <mergeCell ref="B22:C23"/>
    <mergeCell ref="A303:A304"/>
    <mergeCell ref="B303:C304"/>
    <mergeCell ref="A297:A302"/>
    <mergeCell ref="B297:C302"/>
    <mergeCell ref="A200:A206"/>
    <mergeCell ref="B200:C206"/>
    <mergeCell ref="A250:A263"/>
    <mergeCell ref="B250:C263"/>
    <mergeCell ref="A285:A296"/>
    <mergeCell ref="B285:C296"/>
    <mergeCell ref="A224:A235"/>
    <mergeCell ref="B224:C235"/>
    <mergeCell ref="A207:A220"/>
    <mergeCell ref="B207:C220"/>
    <mergeCell ref="A236:A238"/>
    <mergeCell ref="B236:C238"/>
    <mergeCell ref="A125:A133"/>
    <mergeCell ref="B125:C133"/>
    <mergeCell ref="A177:A180"/>
    <mergeCell ref="B177:C180"/>
    <mergeCell ref="A181:A186"/>
    <mergeCell ref="B181:C186"/>
    <mergeCell ref="A134:A144"/>
    <mergeCell ref="B134:C144"/>
  </mergeCells>
  <pageMargins left="0.83" right="0.8" top="0.21" bottom="0.36" header="0.18" footer="0.21"/>
  <pageSetup paperSize="9" scale="90" fitToHeight="0" orientation="portrait" verticalDpi="599" r:id="rId1"/>
  <rowBreaks count="3" manualBreakCount="3">
    <brk id="107" max="16383" man="1"/>
    <brk id="163" max="16383" man="1"/>
    <brk id="2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</dc:creator>
  <cp:lastModifiedBy>Contabilita RSA1</cp:lastModifiedBy>
  <cp:lastPrinted>2024-02-26T10:22:05Z</cp:lastPrinted>
  <dcterms:created xsi:type="dcterms:W3CDTF">2019-02-25T09:58:46Z</dcterms:created>
  <dcterms:modified xsi:type="dcterms:W3CDTF">2024-02-26T10:22:09Z</dcterms:modified>
</cp:coreProperties>
</file>